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9" i="1" l="1"/>
  <c r="E163" i="1"/>
  <c r="E173" i="1"/>
  <c r="E170" i="1"/>
  <c r="E166" i="1"/>
  <c r="E167" i="1"/>
  <c r="E157" i="1"/>
  <c r="E153" i="1" s="1"/>
  <c r="E127" i="1"/>
  <c r="D127" i="1"/>
  <c r="E108" i="1"/>
  <c r="E109" i="1"/>
  <c r="E75" i="1"/>
  <c r="E69" i="1"/>
  <c r="E38" i="1"/>
  <c r="E36" i="1" s="1"/>
  <c r="F172" i="1"/>
  <c r="F168" i="1"/>
  <c r="F165" i="1"/>
  <c r="F164" i="1"/>
  <c r="F161" i="1"/>
  <c r="F160" i="1"/>
  <c r="F159" i="1"/>
  <c r="F158" i="1"/>
  <c r="F156" i="1"/>
  <c r="F155" i="1"/>
  <c r="F154" i="1"/>
  <c r="F152" i="1"/>
  <c r="F151" i="1"/>
  <c r="F150" i="1"/>
  <c r="F149" i="1"/>
  <c r="F148" i="1"/>
  <c r="F147" i="1"/>
  <c r="F146" i="1"/>
  <c r="F144" i="1"/>
  <c r="F143" i="1"/>
  <c r="F142" i="1"/>
  <c r="F141" i="1"/>
  <c r="F138" i="1"/>
  <c r="F137" i="1"/>
  <c r="F136" i="1"/>
  <c r="F135" i="1"/>
  <c r="F134" i="1"/>
  <c r="F133" i="1"/>
  <c r="F130" i="1"/>
  <c r="F129" i="1"/>
  <c r="F128" i="1"/>
  <c r="F121" i="1"/>
  <c r="F126" i="1"/>
  <c r="F125" i="1"/>
  <c r="F124" i="1"/>
  <c r="F123" i="1"/>
  <c r="F122" i="1"/>
  <c r="F120" i="1"/>
  <c r="F119" i="1"/>
  <c r="F118" i="1"/>
  <c r="F117" i="1"/>
  <c r="F115" i="1"/>
  <c r="F110" i="1"/>
  <c r="F107" i="1"/>
  <c r="F106" i="1"/>
  <c r="F103" i="1"/>
  <c r="F101" i="1"/>
  <c r="F100" i="1"/>
  <c r="F99" i="1"/>
  <c r="F97" i="1"/>
  <c r="F95" i="1"/>
  <c r="F94" i="1"/>
  <c r="F90" i="1"/>
  <c r="F89" i="1"/>
  <c r="F88" i="1"/>
  <c r="F87" i="1"/>
  <c r="F85" i="1"/>
  <c r="F83" i="1"/>
  <c r="F81" i="1"/>
  <c r="F79" i="1"/>
  <c r="F74" i="1"/>
  <c r="F68" i="1"/>
  <c r="F64" i="1"/>
  <c r="F63" i="1"/>
  <c r="F62" i="1"/>
  <c r="F61" i="1"/>
  <c r="F58" i="1"/>
  <c r="F56" i="1"/>
  <c r="F53" i="1"/>
  <c r="F51" i="1"/>
  <c r="F50" i="1"/>
  <c r="F49" i="1"/>
  <c r="F47" i="1"/>
  <c r="F45" i="1"/>
  <c r="F43" i="1"/>
  <c r="F35" i="1"/>
  <c r="F32" i="1"/>
  <c r="F30" i="1"/>
  <c r="F27" i="1"/>
  <c r="F24" i="1"/>
  <c r="F23" i="1"/>
  <c r="F22" i="1"/>
  <c r="F21" i="1"/>
  <c r="F19" i="1"/>
  <c r="F18" i="1"/>
  <c r="F17" i="1"/>
  <c r="F16" i="1"/>
  <c r="F13" i="1"/>
  <c r="F12" i="1"/>
  <c r="F11" i="1"/>
  <c r="F10" i="1"/>
  <c r="D163" i="1" l="1"/>
  <c r="D157" i="1" l="1"/>
  <c r="D153" i="1" l="1"/>
  <c r="F153" i="1" s="1"/>
  <c r="F157" i="1"/>
  <c r="D170" i="1"/>
  <c r="D169" i="1" l="1"/>
  <c r="F169" i="1" s="1"/>
  <c r="F170" i="1"/>
  <c r="D167" i="1"/>
  <c r="F167" i="1" s="1"/>
  <c r="E131" i="1" l="1"/>
  <c r="F131" i="1" s="1"/>
  <c r="E132" i="1"/>
  <c r="F132" i="1" s="1"/>
  <c r="F140" i="1"/>
  <c r="E84" i="1" l="1"/>
  <c r="D84" i="1"/>
  <c r="E82" i="1"/>
  <c r="D82" i="1"/>
  <c r="F82" i="1" l="1"/>
  <c r="F84" i="1"/>
  <c r="E55" i="1"/>
  <c r="D55" i="1"/>
  <c r="E57" i="1"/>
  <c r="D57" i="1"/>
  <c r="E52" i="1"/>
  <c r="D52" i="1"/>
  <c r="D46" i="1"/>
  <c r="F52" i="1" l="1"/>
  <c r="F57" i="1"/>
  <c r="F55" i="1"/>
  <c r="D54" i="1"/>
  <c r="E54" i="1"/>
  <c r="D166" i="1"/>
  <c r="F166" i="1" s="1"/>
  <c r="F54" i="1" l="1"/>
  <c r="E20" i="1"/>
  <c r="D20" i="1"/>
  <c r="F20" i="1" l="1"/>
  <c r="E114" i="1"/>
  <c r="D114" i="1"/>
  <c r="F114" i="1" l="1"/>
  <c r="D109" i="1"/>
  <c r="D108" i="1" l="1"/>
  <c r="F108" i="1" s="1"/>
  <c r="F109" i="1"/>
  <c r="E162" i="1" l="1"/>
  <c r="F163" i="1"/>
  <c r="E86" i="1"/>
  <c r="D86" i="1"/>
  <c r="F86" i="1" l="1"/>
  <c r="E80" i="1"/>
  <c r="D80" i="1"/>
  <c r="E78" i="1"/>
  <c r="D78" i="1"/>
  <c r="E73" i="1"/>
  <c r="E72" i="1" s="1"/>
  <c r="D73" i="1"/>
  <c r="D72" i="1" s="1"/>
  <c r="E67" i="1"/>
  <c r="E66" i="1" s="1"/>
  <c r="D67" i="1"/>
  <c r="F67" i="1" l="1"/>
  <c r="F78" i="1"/>
  <c r="F80" i="1"/>
  <c r="F72" i="1"/>
  <c r="F73" i="1"/>
  <c r="D77" i="1"/>
  <c r="D71" i="1" s="1"/>
  <c r="E77" i="1"/>
  <c r="D162" i="1"/>
  <c r="F162" i="1" s="1"/>
  <c r="E71" i="1" l="1"/>
  <c r="F71" i="1" s="1"/>
  <c r="F77" i="1"/>
  <c r="E145" i="1"/>
  <c r="D145" i="1"/>
  <c r="E139" i="1" l="1"/>
  <c r="F145" i="1"/>
  <c r="D139" i="1"/>
  <c r="E113" i="1"/>
  <c r="D113" i="1"/>
  <c r="F139" i="1" l="1"/>
  <c r="F113" i="1"/>
  <c r="D66" i="1"/>
  <c r="D65" i="1" s="1"/>
  <c r="E48" i="1"/>
  <c r="D48" i="1"/>
  <c r="E46" i="1"/>
  <c r="F46" i="1" s="1"/>
  <c r="E44" i="1"/>
  <c r="D44" i="1"/>
  <c r="E42" i="1"/>
  <c r="D42" i="1"/>
  <c r="F42" i="1" l="1"/>
  <c r="F44" i="1"/>
  <c r="F48" i="1"/>
  <c r="E65" i="1"/>
  <c r="F65" i="1" s="1"/>
  <c r="F66" i="1"/>
  <c r="D41" i="1"/>
  <c r="D40" i="1" s="1"/>
  <c r="E41" i="1"/>
  <c r="E60" i="1"/>
  <c r="D60" i="1"/>
  <c r="D59" i="1" s="1"/>
  <c r="E34" i="1"/>
  <c r="D34" i="1"/>
  <c r="E31" i="1"/>
  <c r="E29" i="1"/>
  <c r="D29" i="1"/>
  <c r="D31" i="1"/>
  <c r="F31" i="1" l="1"/>
  <c r="E59" i="1"/>
  <c r="F59" i="1" s="1"/>
  <c r="F60" i="1"/>
  <c r="F29" i="1"/>
  <c r="F34" i="1"/>
  <c r="E33" i="1"/>
  <c r="E40" i="1"/>
  <c r="F41" i="1"/>
  <c r="F40" i="1" l="1"/>
  <c r="D33" i="1"/>
  <c r="F33" i="1" s="1"/>
  <c r="D28" i="1" l="1"/>
  <c r="E28" i="1"/>
  <c r="E26" i="1"/>
  <c r="D26" i="1"/>
  <c r="F26" i="1" l="1"/>
  <c r="F28" i="1"/>
  <c r="D25" i="1"/>
  <c r="E25" i="1"/>
  <c r="F25" i="1" l="1"/>
  <c r="E15" i="1"/>
  <c r="D15" i="1"/>
  <c r="D14" i="1" s="1"/>
  <c r="E9" i="1"/>
  <c r="D9" i="1"/>
  <c r="D8" i="1" s="1"/>
  <c r="D7" i="1" s="1"/>
  <c r="E14" i="1" l="1"/>
  <c r="F14" i="1" s="1"/>
  <c r="F15" i="1"/>
  <c r="E8" i="1"/>
  <c r="F9" i="1"/>
  <c r="F8" i="1" l="1"/>
  <c r="E7" i="1"/>
  <c r="F7" i="1" s="1"/>
  <c r="D116" i="1"/>
  <c r="D112" i="1" s="1"/>
  <c r="D111" i="1" s="1"/>
  <c r="D175" i="1" s="1"/>
  <c r="F127" i="1"/>
  <c r="E116" i="1"/>
  <c r="F116" i="1" s="1"/>
  <c r="E112" i="1" l="1"/>
  <c r="F112" i="1" l="1"/>
  <c r="E111" i="1"/>
  <c r="F111" i="1" s="1"/>
  <c r="E175" i="1" l="1"/>
  <c r="F175" i="1" s="1"/>
</calcChain>
</file>

<file path=xl/sharedStrings.xml><?xml version="1.0" encoding="utf-8"?>
<sst xmlns="http://schemas.openxmlformats.org/spreadsheetml/2006/main" count="361" uniqueCount="342">
  <si>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</si>
  <si>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</si>
  <si>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</si>
  <si>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</si>
  <si>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</si>
  <si>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</si>
  <si>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</si>
  <si>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</si>
  <si>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</si>
  <si>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</si>
  <si>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</si>
  <si>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</si>
  <si>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</si>
  <si>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</si>
  <si>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</si>
  <si>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</si>
  <si>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</si>
  <si>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</si>
  <si>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</si>
  <si>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</si>
  <si>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</si>
  <si>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</si>
  <si>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</si>
  <si>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</si>
  <si>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</si>
  <si>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</si>
  <si>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</si>
  <si>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</si>
  <si>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Единый налог на вменённый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</si>
  <si>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</si>
  <si>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</si>
  <si>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</si>
  <si>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</si>
  <si>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</si>
  <si>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</si>
  <si>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</si>
  <si>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</si>
  <si>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</si>
  <si>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</si>
  <si>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</si>
  <si>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</si>
  <si>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</si>
  <si>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</si>
  <si>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</si>
  <si>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</si>
  <si>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</si>
  <si>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</si>
  <si>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</si>
  <si>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</si>
  <si>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</si>
  <si>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</si>
  <si>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</si>
  <si>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</si>
  <si>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</si>
  <si>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</si>
  <si>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</si>
  <si>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</si>
  <si>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</si>
  <si>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</si>
  <si>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</si>
  <si>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</si>
  <si>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</si>
  <si>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</si>
  <si>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</si>
  <si>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</si>
  <si>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</si>
  <si>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обеспечение государственных гарантий прав граждан на получение бесплатного начального, основного среднего, полного (общего), а также дополнительного образования в муниципальных образованиях</t>
  </si>
  <si>
    <t xml:space="preserve">- на реализацию государственных полномочий по организации и исполнению функций комиссий по делам несовершеннолетних и защите их прав   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</si>
  <si>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</si>
  <si>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-на обеспечение общедоступного и бесплатного дошкольного образования в муниципальных дошкольных образовательных организациях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</si>
  <si>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</si>
  <si>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</si>
  <si>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</si>
  <si>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</si>
  <si>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</si>
  <si>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</si>
  <si>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</si>
  <si>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</si>
  <si>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</si>
  <si>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</si>
  <si>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</si>
  <si>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</si>
  <si>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</si>
  <si>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</si>
  <si>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</si>
  <si>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1 05 02000 02 0000 110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</si>
  <si>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</si>
  <si>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</si>
  <si>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</si>
  <si>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</si>
  <si>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</si>
  <si>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</si>
  <si>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</si>
  <si>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</si>
  <si>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</si>
  <si>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</si>
  <si>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</si>
  <si>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</si>
  <si>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</si>
  <si>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</si>
  <si>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</si>
  <si>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</si>
  <si>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</si>
  <si>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</si>
  <si>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</si>
  <si>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</si>
  <si>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</si>
  <si>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</si>
  <si>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</si>
  <si>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</si>
  <si>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</si>
  <si>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на осуществление государственных полномочий по выплате компенсации расходов на оплату жилых помещений, отопления и освещения педагогическим работникам, проживающих и работающих в сельской местности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</si>
  <si>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</si>
  <si>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</si>
  <si>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</si>
  <si>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</si>
  <si>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</si>
  <si>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</si>
  <si>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</si>
  <si>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</si>
  <si>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</si>
  <si>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</si>
  <si>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</si>
  <si>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</si>
  <si>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</si>
  <si>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</si>
  <si>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</si>
  <si>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</si>
  <si>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</si>
  <si>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</si>
  <si>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</si>
  <si>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</si>
  <si>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</si>
  <si>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</si>
  <si>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</si>
  <si>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</si>
  <si>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</si>
  <si>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</si>
  <si>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</si>
  <si>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</si>
  <si>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</si>
  <si>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</si>
  <si>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</si>
  <si>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</si>
  <si>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</si>
  <si>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</si>
  <si>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</si>
  <si>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</si>
  <si>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</si>
  <si>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</si>
  <si>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</si>
  <si>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</si>
  <si>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</si>
  <si>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</si>
  <si>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</si>
  <si>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</si>
  <si>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</si>
  <si>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</si>
  <si>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</si>
  <si>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</si>
  <si>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</si>
  <si>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</si>
  <si>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</si>
  <si>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</si>
  <si>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</si>
  <si>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</si>
  <si>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</si>
  <si>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</si>
  <si>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</si>
  <si>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</si>
  <si>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</si>
  <si>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</si>
  <si>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</si>
  <si>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</si>
  <si>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</si>
  <si>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</si>
  <si>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</si>
  <si>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</si>
  <si>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</si>
  <si>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</si>
  <si>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</si>
  <si>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на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</si>
  <si>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</si>
  <si>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</si>
  <si>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</si>
  <si>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</si>
  <si>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</si>
  <si>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</si>
  <si>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2 02 39999 04 2217 150</t>
  </si>
  <si>
    <t>Иные межбюджетные трансферты</t>
  </si>
  <si>
    <t>2 02 40000 00 0000 150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</si>
  <si>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</si>
  <si>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</si>
  <si>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</si>
  <si>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</si>
  <si>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</si>
  <si>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</si>
  <si>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</si>
  <si>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</si>
  <si>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</si>
  <si>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</si>
  <si>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</si>
  <si>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</si>
  <si>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</si>
  <si>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</si>
  <si>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</si>
  <si>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</si>
  <si>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</si>
  <si>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</si>
  <si>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</si>
  <si>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</si>
  <si>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</si>
  <si>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</si>
  <si>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</si>
  <si>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</si>
  <si>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</si>
  <si>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</si>
  <si>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</si>
  <si>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</si>
  <si>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</si>
  <si>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</si>
  <si>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</si>
  <si>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</si>
  <si>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</si>
  <si>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</si>
  <si>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</si>
  <si>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</si>
  <si>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</si>
  <si>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</si>
  <si>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</si>
  <si>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</si>
  <si>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</si>
  <si>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</si>
  <si>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</si>
  <si>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</si>
  <si>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</si>
  <si>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</si>
  <si>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</si>
  <si>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</si>
  <si>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</si>
  <si>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</si>
  <si>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</si>
  <si>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</si>
  <si>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</si>
  <si>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</si>
  <si>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</si>
  <si>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</si>
  <si>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</si>
  <si>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</si>
  <si>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на осуществление отдельных государственных полномочий Тверской области по созданию административных   комиссий и определению перечня должностных лиц,  уполномоченных составлять протоколы об административных правонарушениях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</si>
  <si>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</si>
  <si>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</si>
  <si>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</si>
  <si>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</si>
  <si>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</si>
  <si>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</si>
  <si>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</si>
  <si>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2 02 49999 00 0000 150</t>
  </si>
  <si>
    <t>2 02 49999 00 9000 150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</si>
  <si>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в рамках реализации программ поддержки местных инициатив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</si>
  <si>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</si>
  <si>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</si>
  <si>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2 18 04010 04 3036 000</t>
  </si>
  <si>
    <t>Доходы бюджетов городских округов от возврата бюджетными учреждениями остатков субсидий прошлых лет (из местного бюджета)</t>
  </si>
  <si>
    <t>Доходы бюджетов городских округов от возврата организациями остатков субсидий прошлых лет</t>
  </si>
  <si>
    <t>2 18 04000 04 0000 000</t>
  </si>
  <si>
    <t>Межбюджетные трансферты, передаваемые бюджетам городских округов на создание модельных муниципальных библиотек</t>
  </si>
  <si>
    <t>2 02 29999 04 9000 150</t>
  </si>
  <si>
    <t>Прочие субсидии бюджетам городских округов на реализацию программ по поддержке местных инициатив в Тверской области на территории городских округов Тверской области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</si>
  <si>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</si>
  <si>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</si>
  <si>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2 02 25467 04 0000 150</t>
  </si>
  <si>
    <t>2 02 25519 04 0000 150</t>
  </si>
  <si>
    <t xml:space="preserve">Субсидии на государственную поддержку отрасли культуры 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</si>
  <si>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</si>
  <si>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2 02 25299 04 0000 150</t>
  </si>
  <si>
    <t>2 02 25511 04 0000 150</t>
  </si>
  <si>
    <t>Субсидии на проведение комплексных кадастровых работ</t>
  </si>
  <si>
    <t>2 02 49999 00 8000 150</t>
  </si>
  <si>
    <t>Прочие межбюджетные трансферты, передаваемые бюджетам на реализацию образовательных проектов в рамках реализации программ поддержки школьных инициатив Тверской области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</si>
  <si>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</t>
  </si>
  <si>
    <t>2 02 49999 00 2164 150</t>
  </si>
  <si>
    <t>2 02 49999 00 2233 150</t>
  </si>
  <si>
    <t>Прочие межбюджетные трансферты, передаваемые бюджетам на приобретение и установку детских игровых комплексов</t>
  </si>
  <si>
    <t>2 02 45424 04 0000 150</t>
  </si>
  <si>
    <t>2 02 45454 04 0000 150</t>
  </si>
  <si>
    <t>2 02 45323 04 0000 150</t>
  </si>
  <si>
    <t>Межбюджетные трансферты, передаваемые бюджетам городских округов на реализацию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</si>
  <si>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Прочие безвозмездные поступления от негосударственных организаций в бюджеты городских округов (за исключением средств от филиала АО Концерн Росэнергоатом Калининская атомная станция)</t>
  </si>
  <si>
    <t>2 04 04099 04 3038 150</t>
  </si>
  <si>
    <t>2 02 29999 04 2244 150</t>
  </si>
  <si>
    <t>Прочие субсидии бюджетам городских округов (на осуществление единовременной выплаты к началу учебного года работникам муниципальных образовательных организаций)</t>
  </si>
  <si>
    <t>2 02 29999 04 2245 150</t>
  </si>
  <si>
    <t>Прочие субсидии бюджетам городских округов (на обеспечение муниципальных учреждений культурно-досугового типа автотранспортом для перевозкиучастников творческих коллективов)</t>
  </si>
  <si>
    <t>Доходы бюджета Удомельского городского округа по кодам классификации доходов бюджета за 2022 год</t>
  </si>
  <si>
    <t>Код дохода бюджетной классификации Российской Федерации</t>
  </si>
  <si>
    <t xml:space="preserve">Утверждено решением о бюджете Удомельского городского округа с учетом изменений </t>
  </si>
  <si>
    <t xml:space="preserve">Кассовое исполнение </t>
  </si>
  <si>
    <t>Исполнено в %</t>
  </si>
  <si>
    <t>1 08 07000 01 0000 110</t>
  </si>
  <si>
    <t>Государственная пошлина за государственную регистрацию, а так же за совершение прочих юридически значимых действий</t>
  </si>
  <si>
    <t>1 08 07150 01 0000 110</t>
  </si>
  <si>
    <t>Государственная пошлина за выдачу разрешения на установку рекламной конструкции</t>
  </si>
  <si>
    <t>1 08 07170 01 0000 110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</si>
  <si>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</si>
  <si>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1 08 07173 01 0000 110</t>
  </si>
  <si>
    <t xml:space="preserve">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</si>
  <si>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св.100</t>
  </si>
  <si>
    <t>1 13 02990 04 0000 130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</si>
  <si>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</si>
  <si>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</si>
  <si>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</si>
  <si>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1 14 02040 04 0000 440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</si>
  <si>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</si>
  <si>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</si>
  <si>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</si>
  <si>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1 16 01093 01 0000 140</t>
  </si>
  <si>
    <t>Административные штрафы, установленные главой 9 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</si>
  <si>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</si>
  <si>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</si>
  <si>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</si>
  <si>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</si>
  <si>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</si>
  <si>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</si>
  <si>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</si>
  <si>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</si>
  <si>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1 16 10123 01 0000 140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</si>
  <si>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</si>
  <si>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</si>
  <si>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2 02 225304 04 0000 150</t>
  </si>
  <si>
    <t>Доходы бюджетов городских округов от возврата бюджетными учреждениями остатков субсидий прошлых лет (из областного бюджета)</t>
  </si>
  <si>
    <t>2 18 04010 04 3035 000</t>
  </si>
  <si>
    <t>2 19 00000 00 0000 000</t>
  </si>
  <si>
    <t>Возрат остатков субсидий, субвенций и иных межбюджетных трансфертов, имеющих целевое назаначение,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</si>
  <si>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</si>
  <si>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</si>
  <si>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</si>
  <si>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Приложение 2                                              к решению Удомельской городской Думы от__.__.2023 №___                      "Об исполнении бюджета Удомельского городского округа  за 2022 год"           </t>
  </si>
  <si>
    <r>
      <t xml:space="preserve">Субсидии бюджетам </t>
    </r>
    <r>
      <rPr>
        <sz val="11"/>
        <color rgb="FF000000"/>
        <rFont val="Times New Roman"/>
        <family val="1"/>
        <charset val="204"/>
      </rPr>
      <t>бюджетной системы</t>
    </r>
    <r>
      <rPr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</si>
  <si>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</si>
  <si>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Прочие межбюджетные трансферты, передаваемые бюджетам </t>
  </si>
  <si>
    <t xml:space="preserve">Субсидии на организацию городских округов 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</si>
</sst>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0_-;\-* #,##0.00_-;_-* &quot;-&quot;??_-;_-@_-"/>
    <numFmt numFmtId="167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5">
      <alignment horizontal="left" vertical="top" wrapText="1"/>
    </xf>
  </cellStyleXfs>
  <cellXfs count="57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/>
    </xf>
    <xf numFmtId="0" fontId="2" fillId="0" borderId="0" xfId="0" applyFont="1"/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165" fontId="0" fillId="0" borderId="0" xfId="0" applyNumberFormat="1"/>
    <xf numFmtId="165" fontId="2" fillId="0" borderId="0" xfId="0" applyNumberFormat="1" applyFont="1" applyBorder="1"/>
    <xf numFmtId="165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justify" vertical="top"/>
    </xf>
    <xf numFmtId="0" fontId="13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top" wrapText="1"/>
    </xf>
    <xf numFmtId="165" fontId="6" fillId="0" borderId="1" xfId="9" applyNumberFormat="1" applyFont="1" applyFill="1" applyBorder="1" applyAlignment="1">
      <alignment horizontal="center" vertical="top"/>
    </xf>
    <xf numFmtId="165" fontId="5" fillId="0" borderId="1" xfId="12" applyNumberFormat="1" applyFont="1" applyFill="1" applyBorder="1" applyAlignment="1">
      <alignment horizontal="center" vertical="top"/>
    </xf>
    <xf numFmtId="165" fontId="6" fillId="0" borderId="1" xfId="3" applyNumberFormat="1" applyFont="1" applyFill="1" applyBorder="1" applyAlignment="1">
      <alignment horizontal="center" vertical="top" wrapText="1"/>
    </xf>
    <xf numFmtId="165" fontId="5" fillId="0" borderId="1" xfId="11" applyNumberFormat="1" applyFont="1" applyFill="1" applyBorder="1" applyAlignment="1">
      <alignment horizontal="center" vertical="top"/>
    </xf>
    <xf numFmtId="165" fontId="5" fillId="0" borderId="1" xfId="10" applyNumberFormat="1" applyFont="1" applyFill="1" applyBorder="1" applyAlignment="1">
      <alignment horizontal="center" vertical="top" wrapText="1"/>
    </xf>
    <xf numFmtId="165" fontId="6" fillId="0" borderId="1" xfId="10" applyNumberFormat="1" applyFont="1" applyFill="1" applyBorder="1" applyAlignment="1">
      <alignment horizontal="center" vertical="top"/>
    </xf>
    <xf numFmtId="165" fontId="5" fillId="0" borderId="1" xfId="8" applyNumberFormat="1" applyFont="1" applyFill="1" applyBorder="1" applyAlignment="1">
      <alignment horizontal="center" vertical="top"/>
    </xf>
    <xf numFmtId="165" fontId="6" fillId="0" borderId="1" xfId="4" applyNumberFormat="1" applyFont="1" applyFill="1" applyBorder="1" applyAlignment="1">
      <alignment horizontal="center" vertical="top"/>
    </xf>
    <xf numFmtId="165" fontId="5" fillId="0" borderId="1" xfId="4" applyNumberFormat="1" applyFont="1" applyFill="1" applyBorder="1" applyAlignment="1">
      <alignment horizontal="center" vertical="top"/>
    </xf>
    <xf numFmtId="165" fontId="6" fillId="0" borderId="1" xfId="7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center" vertical="top"/>
    </xf>
    <xf numFmtId="165" fontId="5" fillId="0" borderId="1" xfId="3" applyNumberFormat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/>
    </xf>
    <xf numFmtId="165" fontId="6" fillId="0" borderId="1" xfId="5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4">
    <cellStyle name="xl44" xfId="13"/>
    <cellStyle name="Обычный" xfId="0" builtinId="0"/>
    <cellStyle name="Обычный 10" xfId="4"/>
    <cellStyle name="Обычный 11" xfId="7"/>
    <cellStyle name="Обычный 2 2" xfId="12"/>
    <cellStyle name="Обычный 8" xfId="6"/>
    <cellStyle name="Обычный_Прилож. № (общее образ) " xfId="11"/>
    <cellStyle name="Финансовый 10" xfId="1"/>
    <cellStyle name="Финансовый 2" xfId="3"/>
    <cellStyle name="Финансовый 2 2" xfId="10"/>
    <cellStyle name="Финансовый 3 5" xfId="8"/>
    <cellStyle name="Финансовый 4" xfId="9"/>
    <cellStyle name="Финансовый 6" xfId="5"/>
    <cellStyle name="Финансов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8"/>
  <sheetViews>
    <sheetView tabSelected="1" topLeftCell="B118" zoomScale="118" zoomScaleNormal="118" zoomScaleSheetLayoutView="142" workbookViewId="0">
      <selection activeCell="D121" sqref="D121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2.28515625" customWidth="1"/>
    <col min="6" max="6" width="11.7109375" customWidth="1"/>
    <col min="11" max="11" width="9.140625" customWidth="1"/>
  </cols>
  <sheetData>
    <row r="1" spans="2:7" ht="93.75" customHeight="1" x14ac:dyDescent="0.25">
      <c r="D1" s="56" t="s">
        <v>337</v>
      </c>
      <c r="E1" s="56"/>
      <c r="F1" s="56"/>
    </row>
    <row r="2" spans="2:7" s="24" customFormat="1" ht="16.5" customHeight="1" x14ac:dyDescent="0.25">
      <c r="D2" s="25"/>
      <c r="E2" s="25"/>
      <c r="F2" s="25"/>
    </row>
    <row r="3" spans="2:7" ht="16.5" customHeight="1" x14ac:dyDescent="0.25">
      <c r="B3" s="23" t="s">
        <v>294</v>
      </c>
      <c r="C3" s="23"/>
      <c r="D3" s="23"/>
      <c r="E3" s="23"/>
      <c r="F3" s="23"/>
    </row>
    <row r="4" spans="2:7" s="24" customFormat="1" x14ac:dyDescent="0.25">
      <c r="B4" s="23"/>
      <c r="C4" s="23"/>
      <c r="D4" s="23"/>
      <c r="E4" s="23"/>
      <c r="F4" s="23"/>
    </row>
    <row r="5" spans="2:7" x14ac:dyDescent="0.25">
      <c r="B5" s="16"/>
      <c r="C5" s="16"/>
      <c r="D5" s="16"/>
      <c r="E5" s="16"/>
      <c r="F5" s="22" t="s">
        <v>0</v>
      </c>
      <c r="G5" s="1"/>
    </row>
    <row r="6" spans="2:7" ht="171" customHeight="1" x14ac:dyDescent="0.25">
      <c r="B6" s="55" t="s">
        <v>295</v>
      </c>
      <c r="C6" s="55" t="s">
        <v>7</v>
      </c>
      <c r="D6" s="55" t="s">
        <v>296</v>
      </c>
      <c r="E6" s="55" t="s">
        <v>297</v>
      </c>
      <c r="F6" s="55" t="s">
        <v>298</v>
      </c>
    </row>
    <row r="7" spans="2:7" ht="15" customHeight="1" x14ac:dyDescent="0.25">
      <c r="B7" s="7" t="s">
        <v>1</v>
      </c>
      <c r="C7" s="8" t="s">
        <v>2</v>
      </c>
      <c r="D7" s="30">
        <f>D8+D14+D20+D25+D33+D40+D59+D65+D71+D86+D108</f>
        <v>448804.9</v>
      </c>
      <c r="E7" s="30">
        <f>E8+E14+E20+E25+E33+E40+E59+E65+E71+E86+E108</f>
        <v>465191.69999999995</v>
      </c>
      <c r="F7" s="30">
        <f>E7/D7*100</f>
        <v>103.65120790793503</v>
      </c>
    </row>
    <row r="8" spans="2:7" ht="14.25" customHeight="1" x14ac:dyDescent="0.25">
      <c r="B8" s="7" t="s">
        <v>3</v>
      </c>
      <c r="C8" s="7" t="s">
        <v>4</v>
      </c>
      <c r="D8" s="30">
        <f>SUM(D9)</f>
        <v>320785.40000000002</v>
      </c>
      <c r="E8" s="30">
        <f>SUM(E9)</f>
        <v>337655</v>
      </c>
      <c r="F8" s="30">
        <f t="shared" ref="F8:F77" si="0">E8/D8*100</f>
        <v>105.25884282763491</v>
      </c>
    </row>
    <row r="9" spans="2:7" ht="15" customHeight="1" x14ac:dyDescent="0.25">
      <c r="B9" s="7" t="s">
        <v>5</v>
      </c>
      <c r="C9" s="8" t="s">
        <v>6</v>
      </c>
      <c r="D9" s="30">
        <f>SUM(D10:D13)</f>
        <v>320785.40000000002</v>
      </c>
      <c r="E9" s="30">
        <f>SUM(E10:E13)</f>
        <v>337655</v>
      </c>
      <c r="F9" s="30">
        <f t="shared" si="0"/>
        <v>105.25884282763491</v>
      </c>
    </row>
    <row r="10" spans="2:7" ht="90" customHeight="1" x14ac:dyDescent="0.25">
      <c r="B10" s="7" t="s">
        <v>8</v>
      </c>
      <c r="C10" s="8" t="s">
        <v>9</v>
      </c>
      <c r="D10" s="30">
        <v>318365.3</v>
      </c>
      <c r="E10" s="30">
        <v>331890.8</v>
      </c>
      <c r="F10" s="30">
        <f t="shared" si="0"/>
        <v>104.2484215459411</v>
      </c>
    </row>
    <row r="11" spans="2:7" ht="135" customHeight="1" x14ac:dyDescent="0.25">
      <c r="B11" s="7" t="s">
        <v>10</v>
      </c>
      <c r="C11" s="8" t="s">
        <v>11</v>
      </c>
      <c r="D11" s="30">
        <v>552.4</v>
      </c>
      <c r="E11" s="30">
        <v>521.5</v>
      </c>
      <c r="F11" s="30">
        <f t="shared" si="0"/>
        <v>94.406227371469953</v>
      </c>
    </row>
    <row r="12" spans="2:7" ht="76.5" customHeight="1" x14ac:dyDescent="0.25">
      <c r="B12" s="7" t="s">
        <v>12</v>
      </c>
      <c r="C12" s="8" t="s">
        <v>13</v>
      </c>
      <c r="D12" s="30">
        <v>1074.8</v>
      </c>
      <c r="E12" s="30">
        <v>4392.8</v>
      </c>
      <c r="F12" s="30">
        <f t="shared" si="0"/>
        <v>408.70859694826953</v>
      </c>
    </row>
    <row r="13" spans="2:7" ht="63" customHeight="1" x14ac:dyDescent="0.25">
      <c r="B13" s="7" t="s">
        <v>191</v>
      </c>
      <c r="C13" s="8" t="s">
        <v>192</v>
      </c>
      <c r="D13" s="30">
        <v>792.9</v>
      </c>
      <c r="E13" s="30">
        <v>849.9</v>
      </c>
      <c r="F13" s="30">
        <f t="shared" si="0"/>
        <v>107.18880060537268</v>
      </c>
    </row>
    <row r="14" spans="2:7" ht="43.5" customHeight="1" x14ac:dyDescent="0.25">
      <c r="B14" s="7" t="s">
        <v>14</v>
      </c>
      <c r="C14" s="8" t="s">
        <v>15</v>
      </c>
      <c r="D14" s="30">
        <f>SUM(D15)</f>
        <v>23530.400000000001</v>
      </c>
      <c r="E14" s="30">
        <f>SUM(E15)</f>
        <v>27152.7</v>
      </c>
      <c r="F14" s="30">
        <f t="shared" si="0"/>
        <v>115.39412844660524</v>
      </c>
    </row>
    <row r="15" spans="2:7" ht="45" x14ac:dyDescent="0.25">
      <c r="B15" s="37" t="s">
        <v>16</v>
      </c>
      <c r="C15" s="9" t="s">
        <v>17</v>
      </c>
      <c r="D15" s="30">
        <f>SUM(D16:D19)</f>
        <v>23530.400000000001</v>
      </c>
      <c r="E15" s="30">
        <f>SUM(E16:E19)</f>
        <v>27152.7</v>
      </c>
      <c r="F15" s="30">
        <f t="shared" si="0"/>
        <v>115.39412844660524</v>
      </c>
    </row>
    <row r="16" spans="2:7" ht="63" customHeight="1" x14ac:dyDescent="0.25">
      <c r="B16" s="7" t="s">
        <v>18</v>
      </c>
      <c r="C16" s="9" t="s">
        <v>19</v>
      </c>
      <c r="D16" s="30">
        <v>10638.8</v>
      </c>
      <c r="E16" s="30">
        <v>13611.8</v>
      </c>
      <c r="F16" s="30">
        <f t="shared" si="0"/>
        <v>127.94488100161672</v>
      </c>
    </row>
    <row r="17" spans="2:6" ht="92.25" customHeight="1" x14ac:dyDescent="0.25">
      <c r="B17" s="7" t="s">
        <v>20</v>
      </c>
      <c r="C17" s="9" t="s">
        <v>21</v>
      </c>
      <c r="D17" s="30">
        <v>58.9</v>
      </c>
      <c r="E17" s="30">
        <v>73.5</v>
      </c>
      <c r="F17" s="30">
        <f t="shared" si="0"/>
        <v>124.78777589134127</v>
      </c>
    </row>
    <row r="18" spans="2:6" ht="93" customHeight="1" x14ac:dyDescent="0.25">
      <c r="B18" s="7" t="s">
        <v>22</v>
      </c>
      <c r="C18" s="9" t="s">
        <v>23</v>
      </c>
      <c r="D18" s="30">
        <v>14166.8</v>
      </c>
      <c r="E18" s="30">
        <v>15029</v>
      </c>
      <c r="F18" s="30">
        <f t="shared" si="0"/>
        <v>106.08606036649067</v>
      </c>
    </row>
    <row r="19" spans="2:6" ht="90.75" customHeight="1" x14ac:dyDescent="0.25">
      <c r="B19" s="7" t="s">
        <v>24</v>
      </c>
      <c r="C19" s="9" t="s">
        <v>25</v>
      </c>
      <c r="D19" s="30">
        <v>-1334.1</v>
      </c>
      <c r="E19" s="30">
        <v>-1561.6</v>
      </c>
      <c r="F19" s="30">
        <f t="shared" si="0"/>
        <v>117.05269470054718</v>
      </c>
    </row>
    <row r="20" spans="2:6" ht="16.5" customHeight="1" x14ac:dyDescent="0.25">
      <c r="B20" s="7" t="s">
        <v>26</v>
      </c>
      <c r="C20" s="8" t="s">
        <v>27</v>
      </c>
      <c r="D20" s="30">
        <f t="shared" ref="D20:E20" si="1">SUM(D21:D24)</f>
        <v>23023.4</v>
      </c>
      <c r="E20" s="30">
        <f t="shared" si="1"/>
        <v>21861.1</v>
      </c>
      <c r="F20" s="30">
        <f t="shared" si="0"/>
        <v>94.951657878506197</v>
      </c>
    </row>
    <row r="21" spans="2:6" ht="28.5" customHeight="1" x14ac:dyDescent="0.25">
      <c r="B21" s="7" t="s">
        <v>222</v>
      </c>
      <c r="C21" s="8" t="s">
        <v>221</v>
      </c>
      <c r="D21" s="30">
        <v>16425.400000000001</v>
      </c>
      <c r="E21" s="30">
        <v>15952</v>
      </c>
      <c r="F21" s="30">
        <f t="shared" si="0"/>
        <v>97.117878407831753</v>
      </c>
    </row>
    <row r="22" spans="2:6" ht="30" x14ac:dyDescent="0.25">
      <c r="B22" s="7" t="s">
        <v>85</v>
      </c>
      <c r="C22" s="7" t="s">
        <v>28</v>
      </c>
      <c r="D22" s="30">
        <v>122</v>
      </c>
      <c r="E22" s="30">
        <v>145.6</v>
      </c>
      <c r="F22" s="30">
        <f t="shared" si="0"/>
        <v>119.34426229508198</v>
      </c>
    </row>
    <row r="23" spans="2:6" x14ac:dyDescent="0.25">
      <c r="B23" s="7" t="s">
        <v>29</v>
      </c>
      <c r="C23" s="7" t="s">
        <v>30</v>
      </c>
      <c r="D23" s="30">
        <v>309</v>
      </c>
      <c r="E23" s="30">
        <v>166.6</v>
      </c>
      <c r="F23" s="30">
        <f t="shared" si="0"/>
        <v>53.915857605177997</v>
      </c>
    </row>
    <row r="24" spans="2:6" ht="32.25" customHeight="1" x14ac:dyDescent="0.25">
      <c r="B24" s="7" t="s">
        <v>31</v>
      </c>
      <c r="C24" s="10" t="s">
        <v>32</v>
      </c>
      <c r="D24" s="30">
        <v>6167</v>
      </c>
      <c r="E24" s="30">
        <v>5596.9</v>
      </c>
      <c r="F24" s="30">
        <f t="shared" si="0"/>
        <v>90.755634830549695</v>
      </c>
    </row>
    <row r="25" spans="2:6" ht="15.75" customHeight="1" x14ac:dyDescent="0.25">
      <c r="B25" s="26" t="s">
        <v>77</v>
      </c>
      <c r="C25" s="27" t="s">
        <v>78</v>
      </c>
      <c r="D25" s="30">
        <f>SUM(D26+D28)</f>
        <v>42377</v>
      </c>
      <c r="E25" s="30">
        <f>SUM(E26+E28)</f>
        <v>36205.1</v>
      </c>
      <c r="F25" s="30">
        <f t="shared" si="0"/>
        <v>85.435731646883923</v>
      </c>
    </row>
    <row r="26" spans="2:6" ht="16.5" customHeight="1" x14ac:dyDescent="0.25">
      <c r="B26" s="7" t="s">
        <v>79</v>
      </c>
      <c r="C26" s="8" t="s">
        <v>80</v>
      </c>
      <c r="D26" s="30">
        <f>SUM(D27)</f>
        <v>9949</v>
      </c>
      <c r="E26" s="30">
        <f t="shared" ref="E26" si="2">SUM(E27)</f>
        <v>10360.9</v>
      </c>
      <c r="F26" s="30">
        <f t="shared" si="0"/>
        <v>104.14011458438033</v>
      </c>
    </row>
    <row r="27" spans="2:6" ht="60" customHeight="1" x14ac:dyDescent="0.25">
      <c r="B27" s="7" t="s">
        <v>95</v>
      </c>
      <c r="C27" s="8" t="s">
        <v>94</v>
      </c>
      <c r="D27" s="30">
        <v>9949</v>
      </c>
      <c r="E27" s="30">
        <v>10360.9</v>
      </c>
      <c r="F27" s="30">
        <f t="shared" si="0"/>
        <v>104.14011458438033</v>
      </c>
    </row>
    <row r="28" spans="2:6" ht="15.75" customHeight="1" x14ac:dyDescent="0.25">
      <c r="B28" s="7" t="s">
        <v>81</v>
      </c>
      <c r="C28" s="8" t="s">
        <v>82</v>
      </c>
      <c r="D28" s="30">
        <f>SUM(D29+D31)</f>
        <v>32428</v>
      </c>
      <c r="E28" s="30">
        <f t="shared" ref="E28" si="3">SUM(E29+E31)</f>
        <v>25844.199999999997</v>
      </c>
      <c r="F28" s="30">
        <f t="shared" si="0"/>
        <v>79.697175280621678</v>
      </c>
    </row>
    <row r="29" spans="2:6" ht="16.5" customHeight="1" x14ac:dyDescent="0.25">
      <c r="B29" s="7" t="s">
        <v>83</v>
      </c>
      <c r="C29" s="7" t="s">
        <v>88</v>
      </c>
      <c r="D29" s="30">
        <f>D30</f>
        <v>23198</v>
      </c>
      <c r="E29" s="30">
        <f t="shared" ref="E29" si="4">E30</f>
        <v>16511.3</v>
      </c>
      <c r="F29" s="30">
        <f t="shared" si="0"/>
        <v>71.175532373480465</v>
      </c>
    </row>
    <row r="30" spans="2:6" ht="46.5" customHeight="1" x14ac:dyDescent="0.25">
      <c r="B30" s="7" t="s">
        <v>87</v>
      </c>
      <c r="C30" s="7" t="s">
        <v>86</v>
      </c>
      <c r="D30" s="30">
        <v>23198</v>
      </c>
      <c r="E30" s="30">
        <v>16511.3</v>
      </c>
      <c r="F30" s="30">
        <f t="shared" si="0"/>
        <v>71.175532373480465</v>
      </c>
    </row>
    <row r="31" spans="2:6" ht="14.25" customHeight="1" x14ac:dyDescent="0.25">
      <c r="B31" s="7" t="s">
        <v>84</v>
      </c>
      <c r="C31" s="7" t="s">
        <v>89</v>
      </c>
      <c r="D31" s="30">
        <f>SUM(D32)</f>
        <v>9230</v>
      </c>
      <c r="E31" s="30">
        <f>SUM(E32)</f>
        <v>9332.9</v>
      </c>
      <c r="F31" s="30">
        <f t="shared" si="0"/>
        <v>101.11484290357528</v>
      </c>
    </row>
    <row r="32" spans="2:6" ht="48" customHeight="1" x14ac:dyDescent="0.25">
      <c r="B32" s="7" t="s">
        <v>91</v>
      </c>
      <c r="C32" s="7" t="s">
        <v>90</v>
      </c>
      <c r="D32" s="30">
        <v>9230</v>
      </c>
      <c r="E32" s="30">
        <v>9332.9</v>
      </c>
      <c r="F32" s="30">
        <f t="shared" si="0"/>
        <v>101.11484290357528</v>
      </c>
    </row>
    <row r="33" spans="2:6" ht="15" customHeight="1" x14ac:dyDescent="0.25">
      <c r="B33" s="7" t="s">
        <v>73</v>
      </c>
      <c r="C33" s="7" t="s">
        <v>74</v>
      </c>
      <c r="D33" s="30">
        <f>SUM(D34)</f>
        <v>4031</v>
      </c>
      <c r="E33" s="30">
        <f>E34+E36</f>
        <v>4549.5</v>
      </c>
      <c r="F33" s="30">
        <f t="shared" si="0"/>
        <v>112.8628131977177</v>
      </c>
    </row>
    <row r="34" spans="2:6" ht="45" customHeight="1" x14ac:dyDescent="0.25">
      <c r="B34" s="7" t="s">
        <v>92</v>
      </c>
      <c r="C34" s="7" t="s">
        <v>93</v>
      </c>
      <c r="D34" s="30">
        <f>D35</f>
        <v>4031</v>
      </c>
      <c r="E34" s="30">
        <f>E35</f>
        <v>4494.7</v>
      </c>
      <c r="F34" s="30">
        <f t="shared" si="0"/>
        <v>111.503349044902</v>
      </c>
    </row>
    <row r="35" spans="2:6" ht="91.5" customHeight="1" x14ac:dyDescent="0.25">
      <c r="B35" s="7" t="s">
        <v>75</v>
      </c>
      <c r="C35" s="8" t="s">
        <v>76</v>
      </c>
      <c r="D35" s="30">
        <v>4031</v>
      </c>
      <c r="E35" s="30">
        <v>4494.7</v>
      </c>
      <c r="F35" s="30">
        <f t="shared" si="0"/>
        <v>111.503349044902</v>
      </c>
    </row>
    <row r="36" spans="2:6" ht="60" x14ac:dyDescent="0.25">
      <c r="B36" s="7" t="s">
        <v>299</v>
      </c>
      <c r="C36" s="8" t="s">
        <v>300</v>
      </c>
      <c r="D36" s="30"/>
      <c r="E36" s="30">
        <f>E37+E38</f>
        <v>54.8</v>
      </c>
      <c r="F36" s="30" t="s">
        <v>307</v>
      </c>
    </row>
    <row r="37" spans="2:6" ht="45" x14ac:dyDescent="0.25">
      <c r="B37" s="7" t="s">
        <v>301</v>
      </c>
      <c r="C37" s="8" t="s">
        <v>302</v>
      </c>
      <c r="D37" s="30"/>
      <c r="E37" s="30">
        <v>-5</v>
      </c>
      <c r="F37" s="30"/>
    </row>
    <row r="38" spans="2:6" ht="91.5" customHeight="1" x14ac:dyDescent="0.25">
      <c r="B38" s="7" t="s">
        <v>303</v>
      </c>
      <c r="C38" s="8" t="s">
        <v>304</v>
      </c>
      <c r="D38" s="30"/>
      <c r="E38" s="30">
        <f>E39</f>
        <v>59.8</v>
      </c>
      <c r="F38" s="30" t="s">
        <v>307</v>
      </c>
    </row>
    <row r="39" spans="2:6" ht="150" x14ac:dyDescent="0.25">
      <c r="B39" s="7" t="s">
        <v>305</v>
      </c>
      <c r="C39" s="8" t="s">
        <v>306</v>
      </c>
      <c r="D39" s="30"/>
      <c r="E39" s="30">
        <v>59.8</v>
      </c>
      <c r="F39" s="30" t="s">
        <v>307</v>
      </c>
    </row>
    <row r="40" spans="2:6" ht="44.25" customHeight="1" x14ac:dyDescent="0.25">
      <c r="B40" s="7" t="s">
        <v>33</v>
      </c>
      <c r="C40" s="8" t="s">
        <v>34</v>
      </c>
      <c r="D40" s="30">
        <f>SUM(D41+D50+D52+D54)</f>
        <v>16654.8</v>
      </c>
      <c r="E40" s="30">
        <f t="shared" ref="E40" si="5">SUM(E41+E50+E52+E54)</f>
        <v>14371.599999999999</v>
      </c>
      <c r="F40" s="30">
        <f t="shared" si="0"/>
        <v>86.291039219924585</v>
      </c>
    </row>
    <row r="41" spans="2:6" ht="148.5" customHeight="1" x14ac:dyDescent="0.25">
      <c r="B41" s="7" t="s">
        <v>35</v>
      </c>
      <c r="C41" s="8" t="s">
        <v>36</v>
      </c>
      <c r="D41" s="30">
        <f>D42+D44+D46+D48</f>
        <v>14068.2</v>
      </c>
      <c r="E41" s="30">
        <f>E42+E44+E46+E48</f>
        <v>11334.8</v>
      </c>
      <c r="F41" s="30">
        <f t="shared" si="0"/>
        <v>80.570364367865096</v>
      </c>
    </row>
    <row r="42" spans="2:6" ht="86.45" customHeight="1" x14ac:dyDescent="0.25">
      <c r="B42" s="7" t="s">
        <v>37</v>
      </c>
      <c r="C42" s="8" t="s">
        <v>38</v>
      </c>
      <c r="D42" s="30">
        <f>D43</f>
        <v>8400</v>
      </c>
      <c r="E42" s="30">
        <f>E43</f>
        <v>6406.7</v>
      </c>
      <c r="F42" s="30">
        <f t="shared" si="0"/>
        <v>76.270238095238099</v>
      </c>
    </row>
    <row r="43" spans="2:6" ht="105" customHeight="1" x14ac:dyDescent="0.25">
      <c r="B43" s="7" t="s">
        <v>96</v>
      </c>
      <c r="C43" s="11" t="s">
        <v>97</v>
      </c>
      <c r="D43" s="30">
        <v>8400</v>
      </c>
      <c r="E43" s="30">
        <v>6406.7</v>
      </c>
      <c r="F43" s="30">
        <f t="shared" si="0"/>
        <v>76.270238095238099</v>
      </c>
    </row>
    <row r="44" spans="2:6" ht="104.25" customHeight="1" x14ac:dyDescent="0.25">
      <c r="B44" s="12" t="s">
        <v>71</v>
      </c>
      <c r="C44" s="8" t="s">
        <v>72</v>
      </c>
      <c r="D44" s="30">
        <f>D45</f>
        <v>1561</v>
      </c>
      <c r="E44" s="30">
        <f t="shared" ref="E44" si="6">E45</f>
        <v>1624.8</v>
      </c>
      <c r="F44" s="30">
        <f t="shared" si="0"/>
        <v>104.08712363869314</v>
      </c>
    </row>
    <row r="45" spans="2:6" ht="105" customHeight="1" x14ac:dyDescent="0.25">
      <c r="B45" s="12" t="s">
        <v>98</v>
      </c>
      <c r="C45" s="8" t="s">
        <v>99</v>
      </c>
      <c r="D45" s="30">
        <v>1561</v>
      </c>
      <c r="E45" s="30">
        <v>1624.8</v>
      </c>
      <c r="F45" s="30">
        <f t="shared" si="0"/>
        <v>104.08712363869314</v>
      </c>
    </row>
    <row r="46" spans="2:6" ht="105" customHeight="1" x14ac:dyDescent="0.25">
      <c r="B46" s="12" t="s">
        <v>102</v>
      </c>
      <c r="C46" s="11" t="s">
        <v>103</v>
      </c>
      <c r="D46" s="30">
        <f>D47</f>
        <v>920.2</v>
      </c>
      <c r="E46" s="30">
        <f t="shared" ref="E46" si="7">E47</f>
        <v>810.6</v>
      </c>
      <c r="F46" s="30">
        <f t="shared" si="0"/>
        <v>88.089545750923719</v>
      </c>
    </row>
    <row r="47" spans="2:6" ht="91.5" customHeight="1" x14ac:dyDescent="0.25">
      <c r="B47" s="7" t="s">
        <v>104</v>
      </c>
      <c r="C47" s="8" t="s">
        <v>105</v>
      </c>
      <c r="D47" s="30">
        <v>920.2</v>
      </c>
      <c r="E47" s="30">
        <v>810.6</v>
      </c>
      <c r="F47" s="30">
        <f t="shared" si="0"/>
        <v>88.089545750923719</v>
      </c>
    </row>
    <row r="48" spans="2:6" ht="60" x14ac:dyDescent="0.25">
      <c r="B48" s="7" t="s">
        <v>39</v>
      </c>
      <c r="C48" s="8" t="s">
        <v>40</v>
      </c>
      <c r="D48" s="30">
        <f>D49</f>
        <v>3187</v>
      </c>
      <c r="E48" s="30">
        <f>E49</f>
        <v>2492.6999999999998</v>
      </c>
      <c r="F48" s="30">
        <f t="shared" si="0"/>
        <v>78.214621901474729</v>
      </c>
    </row>
    <row r="49" spans="2:6" ht="46.5" customHeight="1" x14ac:dyDescent="0.25">
      <c r="B49" s="7" t="s">
        <v>100</v>
      </c>
      <c r="C49" s="9" t="s">
        <v>101</v>
      </c>
      <c r="D49" s="30">
        <v>3187</v>
      </c>
      <c r="E49" s="30">
        <v>2492.6999999999998</v>
      </c>
      <c r="F49" s="30">
        <f t="shared" si="0"/>
        <v>78.214621901474729</v>
      </c>
    </row>
    <row r="50" spans="2:6" ht="106.5" hidden="1" customHeight="1" x14ac:dyDescent="0.25">
      <c r="B50" s="7" t="s">
        <v>123</v>
      </c>
      <c r="C50" s="17" t="s">
        <v>124</v>
      </c>
      <c r="D50" s="30"/>
      <c r="E50" s="30"/>
      <c r="F50" s="30" t="e">
        <f t="shared" si="0"/>
        <v>#DIV/0!</v>
      </c>
    </row>
    <row r="51" spans="2:6" ht="89.25" hidden="1" customHeight="1" x14ac:dyDescent="0.25">
      <c r="B51" s="7" t="s">
        <v>125</v>
      </c>
      <c r="C51" s="9" t="s">
        <v>126</v>
      </c>
      <c r="D51" s="30"/>
      <c r="E51" s="30"/>
      <c r="F51" s="30" t="e">
        <f t="shared" si="0"/>
        <v>#DIV/0!</v>
      </c>
    </row>
    <row r="52" spans="2:6" ht="35.25" customHeight="1" x14ac:dyDescent="0.25">
      <c r="B52" s="7" t="s">
        <v>227</v>
      </c>
      <c r="C52" s="9" t="s">
        <v>228</v>
      </c>
      <c r="D52" s="30">
        <f>D53</f>
        <v>132</v>
      </c>
      <c r="E52" s="30">
        <f t="shared" ref="E52" si="8">E53</f>
        <v>242.8</v>
      </c>
      <c r="F52" s="30">
        <f t="shared" si="0"/>
        <v>183.93939393939397</v>
      </c>
    </row>
    <row r="53" spans="2:6" ht="77.25" customHeight="1" x14ac:dyDescent="0.25">
      <c r="B53" s="7" t="s">
        <v>229</v>
      </c>
      <c r="C53" s="9" t="s">
        <v>230</v>
      </c>
      <c r="D53" s="30">
        <v>132</v>
      </c>
      <c r="E53" s="30">
        <v>242.8</v>
      </c>
      <c r="F53" s="30">
        <f t="shared" si="0"/>
        <v>183.93939393939397</v>
      </c>
    </row>
    <row r="54" spans="2:6" ht="136.5" customHeight="1" x14ac:dyDescent="0.25">
      <c r="B54" s="7" t="s">
        <v>123</v>
      </c>
      <c r="C54" s="17" t="s">
        <v>124</v>
      </c>
      <c r="D54" s="30">
        <f>D55+D57</f>
        <v>2454.6</v>
      </c>
      <c r="E54" s="30">
        <f t="shared" ref="E54" si="9">E55+E57</f>
        <v>2794</v>
      </c>
      <c r="F54" s="30">
        <f t="shared" si="0"/>
        <v>113.82710013851545</v>
      </c>
    </row>
    <row r="55" spans="2:6" ht="136.5" customHeight="1" x14ac:dyDescent="0.25">
      <c r="B55" s="7" t="s">
        <v>235</v>
      </c>
      <c r="C55" s="17" t="s">
        <v>234</v>
      </c>
      <c r="D55" s="30">
        <f>D56</f>
        <v>1640</v>
      </c>
      <c r="E55" s="30">
        <f t="shared" ref="E55" si="10">E56</f>
        <v>2406.1</v>
      </c>
      <c r="F55" s="30">
        <f t="shared" si="0"/>
        <v>146.71341463414635</v>
      </c>
    </row>
    <row r="56" spans="2:6" ht="109.5" customHeight="1" x14ac:dyDescent="0.25">
      <c r="B56" s="7" t="s">
        <v>125</v>
      </c>
      <c r="C56" s="9" t="s">
        <v>126</v>
      </c>
      <c r="D56" s="30">
        <v>1640</v>
      </c>
      <c r="E56" s="30">
        <v>2406.1</v>
      </c>
      <c r="F56" s="30">
        <f t="shared" si="0"/>
        <v>146.71341463414635</v>
      </c>
    </row>
    <row r="57" spans="2:6" ht="172.5" customHeight="1" x14ac:dyDescent="0.25">
      <c r="B57" s="7" t="s">
        <v>236</v>
      </c>
      <c r="C57" s="9" t="s">
        <v>233</v>
      </c>
      <c r="D57" s="30">
        <f>D58</f>
        <v>814.6</v>
      </c>
      <c r="E57" s="30">
        <f t="shared" ref="E57" si="11">E58</f>
        <v>387.9</v>
      </c>
      <c r="F57" s="30">
        <f t="shared" si="0"/>
        <v>47.618463049349366</v>
      </c>
    </row>
    <row r="58" spans="2:6" ht="153.75" customHeight="1" x14ac:dyDescent="0.25">
      <c r="B58" s="7" t="s">
        <v>232</v>
      </c>
      <c r="C58" s="9" t="s">
        <v>231</v>
      </c>
      <c r="D58" s="30">
        <v>814.6</v>
      </c>
      <c r="E58" s="30">
        <v>387.9</v>
      </c>
      <c r="F58" s="30">
        <f t="shared" si="0"/>
        <v>47.618463049349366</v>
      </c>
    </row>
    <row r="59" spans="2:6" ht="30" x14ac:dyDescent="0.25">
      <c r="B59" s="7" t="s">
        <v>41</v>
      </c>
      <c r="C59" s="8" t="s">
        <v>42</v>
      </c>
      <c r="D59" s="30">
        <f>D60</f>
        <v>668.3</v>
      </c>
      <c r="E59" s="30">
        <f>E60</f>
        <v>819.4</v>
      </c>
      <c r="F59" s="30">
        <f t="shared" si="0"/>
        <v>122.60960646416281</v>
      </c>
    </row>
    <row r="60" spans="2:6" ht="30.75" customHeight="1" x14ac:dyDescent="0.25">
      <c r="B60" s="7" t="s">
        <v>43</v>
      </c>
      <c r="C60" s="8" t="s">
        <v>44</v>
      </c>
      <c r="D60" s="30">
        <f>SUM(D61:D64)</f>
        <v>668.3</v>
      </c>
      <c r="E60" s="30">
        <f>SUM(E61:E64)</f>
        <v>819.4</v>
      </c>
      <c r="F60" s="30">
        <f t="shared" si="0"/>
        <v>122.60960646416281</v>
      </c>
    </row>
    <row r="61" spans="2:6" ht="32.25" customHeight="1" x14ac:dyDescent="0.25">
      <c r="B61" s="7" t="s">
        <v>45</v>
      </c>
      <c r="C61" s="8" t="s">
        <v>46</v>
      </c>
      <c r="D61" s="30">
        <v>27.8</v>
      </c>
      <c r="E61" s="30">
        <v>63.5</v>
      </c>
      <c r="F61" s="30">
        <f t="shared" si="0"/>
        <v>228.41726618705036</v>
      </c>
    </row>
    <row r="62" spans="2:6" ht="29.25" customHeight="1" x14ac:dyDescent="0.25">
      <c r="B62" s="7" t="s">
        <v>47</v>
      </c>
      <c r="C62" s="8" t="s">
        <v>48</v>
      </c>
      <c r="D62" s="30">
        <v>-25.8</v>
      </c>
      <c r="E62" s="30">
        <v>28.8</v>
      </c>
      <c r="F62" s="30">
        <f t="shared" si="0"/>
        <v>-111.62790697674419</v>
      </c>
    </row>
    <row r="63" spans="2:6" ht="32.25" customHeight="1" x14ac:dyDescent="0.25">
      <c r="B63" s="7" t="s">
        <v>127</v>
      </c>
      <c r="C63" s="7" t="s">
        <v>129</v>
      </c>
      <c r="D63" s="40">
        <v>266.2</v>
      </c>
      <c r="E63" s="30">
        <v>166.6</v>
      </c>
      <c r="F63" s="30">
        <f t="shared" si="0"/>
        <v>62.584522915101424</v>
      </c>
    </row>
    <row r="64" spans="2:6" ht="32.25" customHeight="1" x14ac:dyDescent="0.25">
      <c r="B64" s="7" t="s">
        <v>128</v>
      </c>
      <c r="C64" s="29" t="s">
        <v>130</v>
      </c>
      <c r="D64" s="30">
        <v>400.1</v>
      </c>
      <c r="E64" s="30">
        <v>560.5</v>
      </c>
      <c r="F64" s="30">
        <f t="shared" si="0"/>
        <v>140.08997750562358</v>
      </c>
    </row>
    <row r="65" spans="2:6" ht="30" customHeight="1" x14ac:dyDescent="0.25">
      <c r="B65" s="7" t="s">
        <v>49</v>
      </c>
      <c r="C65" s="8" t="s">
        <v>50</v>
      </c>
      <c r="D65" s="30">
        <f>D66</f>
        <v>1377.9</v>
      </c>
      <c r="E65" s="30">
        <f t="shared" ref="E65" si="12">E66</f>
        <v>3093.2</v>
      </c>
      <c r="F65" s="30">
        <f t="shared" si="0"/>
        <v>224.48653748457795</v>
      </c>
    </row>
    <row r="66" spans="2:6" ht="18" customHeight="1" x14ac:dyDescent="0.25">
      <c r="B66" s="7" t="s">
        <v>51</v>
      </c>
      <c r="C66" s="8" t="s">
        <v>52</v>
      </c>
      <c r="D66" s="30">
        <f>D67</f>
        <v>1377.9</v>
      </c>
      <c r="E66" s="30">
        <f>E67+E69</f>
        <v>3093.2</v>
      </c>
      <c r="F66" s="30">
        <f t="shared" si="0"/>
        <v>224.48653748457795</v>
      </c>
    </row>
    <row r="67" spans="2:6" ht="45" x14ac:dyDescent="0.25">
      <c r="B67" s="7" t="s">
        <v>53</v>
      </c>
      <c r="C67" s="8" t="s">
        <v>54</v>
      </c>
      <c r="D67" s="30">
        <f>D68</f>
        <v>1377.9</v>
      </c>
      <c r="E67" s="30">
        <f t="shared" ref="E67" si="13">E68</f>
        <v>2929.6</v>
      </c>
      <c r="F67" s="30">
        <f t="shared" si="0"/>
        <v>212.61339719863557</v>
      </c>
    </row>
    <row r="68" spans="2:6" ht="44.25" customHeight="1" x14ac:dyDescent="0.25">
      <c r="B68" s="7" t="s">
        <v>106</v>
      </c>
      <c r="C68" s="8" t="s">
        <v>107</v>
      </c>
      <c r="D68" s="30">
        <v>1377.9</v>
      </c>
      <c r="E68" s="30">
        <v>2929.6</v>
      </c>
      <c r="F68" s="30">
        <f t="shared" si="0"/>
        <v>212.61339719863557</v>
      </c>
    </row>
    <row r="69" spans="2:6" s="24" customFormat="1" ht="30" x14ac:dyDescent="0.25">
      <c r="B69" s="7" t="s">
        <v>308</v>
      </c>
      <c r="C69" s="8" t="s">
        <v>309</v>
      </c>
      <c r="D69" s="30"/>
      <c r="E69" s="30">
        <f>E70</f>
        <v>163.6</v>
      </c>
      <c r="F69" s="30" t="s">
        <v>307</v>
      </c>
    </row>
    <row r="70" spans="2:6" s="24" customFormat="1" ht="30" x14ac:dyDescent="0.25">
      <c r="B70" s="7" t="s">
        <v>310</v>
      </c>
      <c r="C70" s="8" t="s">
        <v>311</v>
      </c>
      <c r="D70" s="30"/>
      <c r="E70" s="30">
        <v>163.6</v>
      </c>
      <c r="F70" s="30" t="s">
        <v>307</v>
      </c>
    </row>
    <row r="71" spans="2:6" ht="30" x14ac:dyDescent="0.25">
      <c r="B71" s="7" t="s">
        <v>55</v>
      </c>
      <c r="C71" s="8" t="s">
        <v>56</v>
      </c>
      <c r="D71" s="30">
        <f>D72+D77+D84</f>
        <v>12474.1</v>
      </c>
      <c r="E71" s="30">
        <f>E72+E77+E84</f>
        <v>7075.6</v>
      </c>
      <c r="F71" s="30">
        <f t="shared" si="0"/>
        <v>56.722328664993867</v>
      </c>
    </row>
    <row r="72" spans="2:6" ht="122.25" customHeight="1" x14ac:dyDescent="0.25">
      <c r="B72" s="7" t="s">
        <v>193</v>
      </c>
      <c r="C72" s="8" t="s">
        <v>194</v>
      </c>
      <c r="D72" s="30">
        <f>D73</f>
        <v>8696.1</v>
      </c>
      <c r="E72" s="30">
        <f>E73+E75</f>
        <v>807.6</v>
      </c>
      <c r="F72" s="30">
        <f t="shared" si="0"/>
        <v>9.286921723531238</v>
      </c>
    </row>
    <row r="73" spans="2:6" ht="138.75" customHeight="1" x14ac:dyDescent="0.25">
      <c r="B73" s="7" t="s">
        <v>195</v>
      </c>
      <c r="C73" s="8" t="s">
        <v>196</v>
      </c>
      <c r="D73" s="30">
        <f>D74</f>
        <v>8696.1</v>
      </c>
      <c r="E73" s="30">
        <f t="shared" ref="E73" si="14">E74</f>
        <v>647.6</v>
      </c>
      <c r="F73" s="30">
        <f t="shared" si="0"/>
        <v>7.4470164786513502</v>
      </c>
    </row>
    <row r="74" spans="2:6" ht="135.75" customHeight="1" x14ac:dyDescent="0.25">
      <c r="B74" s="7" t="s">
        <v>197</v>
      </c>
      <c r="C74" s="8" t="s">
        <v>198</v>
      </c>
      <c r="D74" s="30">
        <v>8696.1</v>
      </c>
      <c r="E74" s="30">
        <v>647.6</v>
      </c>
      <c r="F74" s="30">
        <f t="shared" si="0"/>
        <v>7.4470164786513502</v>
      </c>
    </row>
    <row r="75" spans="2:6" s="24" customFormat="1" ht="138" customHeight="1" x14ac:dyDescent="0.25">
      <c r="B75" s="7" t="s">
        <v>312</v>
      </c>
      <c r="C75" s="8" t="s">
        <v>313</v>
      </c>
      <c r="D75" s="30"/>
      <c r="E75" s="30">
        <f>E76</f>
        <v>160</v>
      </c>
      <c r="F75" s="30" t="s">
        <v>307</v>
      </c>
    </row>
    <row r="76" spans="2:6" s="24" customFormat="1" ht="150" x14ac:dyDescent="0.25">
      <c r="B76" s="7" t="s">
        <v>314</v>
      </c>
      <c r="C76" s="8" t="s">
        <v>315</v>
      </c>
      <c r="D76" s="30"/>
      <c r="E76" s="30">
        <v>160</v>
      </c>
      <c r="F76" s="30" t="s">
        <v>307</v>
      </c>
    </row>
    <row r="77" spans="2:6" ht="46.5" customHeight="1" x14ac:dyDescent="0.25">
      <c r="B77" s="7" t="s">
        <v>57</v>
      </c>
      <c r="C77" s="8" t="s">
        <v>108</v>
      </c>
      <c r="D77" s="30">
        <f>D78+D80+D82</f>
        <v>1189</v>
      </c>
      <c r="E77" s="30">
        <f t="shared" ref="E77" si="15">E78+E80+E82</f>
        <v>5800.1</v>
      </c>
      <c r="F77" s="30">
        <f t="shared" si="0"/>
        <v>487.81328847771243</v>
      </c>
    </row>
    <row r="78" spans="2:6" ht="46.5" customHeight="1" x14ac:dyDescent="0.25">
      <c r="B78" s="7" t="s">
        <v>58</v>
      </c>
      <c r="C78" s="8" t="s">
        <v>59</v>
      </c>
      <c r="D78" s="30">
        <f>D79</f>
        <v>400</v>
      </c>
      <c r="E78" s="30">
        <f t="shared" ref="E78" si="16">E79</f>
        <v>2542.3000000000002</v>
      </c>
      <c r="F78" s="30">
        <f t="shared" ref="F78:F147" si="17">E78/D78*100</f>
        <v>635.57500000000005</v>
      </c>
    </row>
    <row r="79" spans="2:6" ht="46.5" customHeight="1" x14ac:dyDescent="0.25">
      <c r="B79" s="7" t="s">
        <v>110</v>
      </c>
      <c r="C79" s="8" t="s">
        <v>109</v>
      </c>
      <c r="D79" s="30">
        <v>400</v>
      </c>
      <c r="E79" s="30">
        <v>2542.3000000000002</v>
      </c>
      <c r="F79" s="30">
        <f t="shared" si="17"/>
        <v>635.57500000000005</v>
      </c>
    </row>
    <row r="80" spans="2:6" ht="78" customHeight="1" x14ac:dyDescent="0.25">
      <c r="B80" s="7" t="s">
        <v>202</v>
      </c>
      <c r="C80" s="8" t="s">
        <v>201</v>
      </c>
      <c r="D80" s="30">
        <f>D81</f>
        <v>289</v>
      </c>
      <c r="E80" s="30">
        <f>E81</f>
        <v>1204.2</v>
      </c>
      <c r="F80" s="30">
        <f t="shared" si="17"/>
        <v>416.67820069204157</v>
      </c>
    </row>
    <row r="81" spans="2:6" ht="81.75" customHeight="1" x14ac:dyDescent="0.25">
      <c r="B81" s="7" t="s">
        <v>200</v>
      </c>
      <c r="C81" s="8" t="s">
        <v>199</v>
      </c>
      <c r="D81" s="30">
        <v>289</v>
      </c>
      <c r="E81" s="30">
        <v>1204.2</v>
      </c>
      <c r="F81" s="30">
        <f t="shared" si="17"/>
        <v>416.67820069204157</v>
      </c>
    </row>
    <row r="82" spans="2:6" ht="120" x14ac:dyDescent="0.25">
      <c r="B82" s="13" t="s">
        <v>118</v>
      </c>
      <c r="C82" s="7" t="s">
        <v>119</v>
      </c>
      <c r="D82" s="40">
        <f>D83</f>
        <v>500</v>
      </c>
      <c r="E82" s="40">
        <f>E83</f>
        <v>2053.6</v>
      </c>
      <c r="F82" s="30">
        <f t="shared" si="17"/>
        <v>410.71999999999997</v>
      </c>
    </row>
    <row r="83" spans="2:6" ht="135" x14ac:dyDescent="0.25">
      <c r="B83" s="13" t="s">
        <v>120</v>
      </c>
      <c r="C83" s="7" t="s">
        <v>121</v>
      </c>
      <c r="D83" s="30">
        <v>500</v>
      </c>
      <c r="E83" s="30">
        <v>2053.6</v>
      </c>
      <c r="F83" s="30">
        <f t="shared" si="17"/>
        <v>410.71999999999997</v>
      </c>
    </row>
    <row r="84" spans="2:6" ht="48.75" customHeight="1" x14ac:dyDescent="0.25">
      <c r="B84" s="13" t="s">
        <v>237</v>
      </c>
      <c r="C84" s="7" t="s">
        <v>238</v>
      </c>
      <c r="D84" s="40">
        <f>D85</f>
        <v>2589</v>
      </c>
      <c r="E84" s="40">
        <f t="shared" ref="E84" si="18">E85</f>
        <v>467.9</v>
      </c>
      <c r="F84" s="30">
        <f t="shared" si="17"/>
        <v>18.072614909231362</v>
      </c>
    </row>
    <row r="85" spans="2:6" ht="63.75" customHeight="1" x14ac:dyDescent="0.25">
      <c r="B85" s="13" t="s">
        <v>239</v>
      </c>
      <c r="C85" s="7" t="s">
        <v>240</v>
      </c>
      <c r="D85" s="30">
        <v>2589</v>
      </c>
      <c r="E85" s="30">
        <v>467.9</v>
      </c>
      <c r="F85" s="30">
        <f t="shared" si="17"/>
        <v>18.072614909231362</v>
      </c>
    </row>
    <row r="86" spans="2:6" ht="15.75" customHeight="1" x14ac:dyDescent="0.25">
      <c r="B86" s="7" t="s">
        <v>60</v>
      </c>
      <c r="C86" s="8" t="s">
        <v>61</v>
      </c>
      <c r="D86" s="30">
        <f>SUM(D87:D107)</f>
        <v>1901.8</v>
      </c>
      <c r="E86" s="30">
        <f>SUM(E87:E107)</f>
        <v>10416.299999999999</v>
      </c>
      <c r="F86" s="30">
        <f t="shared" si="17"/>
        <v>547.70743506152064</v>
      </c>
    </row>
    <row r="87" spans="2:6" ht="130.9" customHeight="1" x14ac:dyDescent="0.25">
      <c r="B87" s="7" t="s">
        <v>134</v>
      </c>
      <c r="C87" s="8" t="s">
        <v>135</v>
      </c>
      <c r="D87" s="30">
        <v>7.7</v>
      </c>
      <c r="E87" s="30">
        <v>59.8</v>
      </c>
      <c r="F87" s="30">
        <f t="shared" si="17"/>
        <v>776.62337662337654</v>
      </c>
    </row>
    <row r="88" spans="2:6" ht="156" customHeight="1" x14ac:dyDescent="0.25">
      <c r="B88" s="7" t="s">
        <v>136</v>
      </c>
      <c r="C88" s="8" t="s">
        <v>137</v>
      </c>
      <c r="D88" s="30">
        <v>72.099999999999994</v>
      </c>
      <c r="E88" s="30">
        <v>201.8</v>
      </c>
      <c r="F88" s="30">
        <f t="shared" si="17"/>
        <v>279.88904299583919</v>
      </c>
    </row>
    <row r="89" spans="2:6" ht="127.9" customHeight="1" x14ac:dyDescent="0.25">
      <c r="B89" s="7" t="s">
        <v>138</v>
      </c>
      <c r="C89" s="8" t="s">
        <v>139</v>
      </c>
      <c r="D89" s="30">
        <v>34.1</v>
      </c>
      <c r="E89" s="30">
        <v>21.3</v>
      </c>
      <c r="F89" s="30">
        <f t="shared" si="17"/>
        <v>62.463343108504397</v>
      </c>
    </row>
    <row r="90" spans="2:6" ht="144.6" customHeight="1" x14ac:dyDescent="0.25">
      <c r="B90" s="7" t="s">
        <v>141</v>
      </c>
      <c r="C90" s="8" t="s">
        <v>140</v>
      </c>
      <c r="D90" s="30">
        <v>4.0999999999999996</v>
      </c>
      <c r="E90" s="30">
        <v>205</v>
      </c>
      <c r="F90" s="30">
        <f t="shared" si="17"/>
        <v>5000.0000000000009</v>
      </c>
    </row>
    <row r="91" spans="2:6" ht="135.75" customHeight="1" x14ac:dyDescent="0.25">
      <c r="B91" s="7" t="s">
        <v>242</v>
      </c>
      <c r="C91" s="8" t="s">
        <v>241</v>
      </c>
      <c r="D91" s="30"/>
      <c r="E91" s="30">
        <v>60</v>
      </c>
      <c r="F91" s="30" t="s">
        <v>307</v>
      </c>
    </row>
    <row r="92" spans="2:6" s="24" customFormat="1" ht="135" x14ac:dyDescent="0.25">
      <c r="B92" s="7" t="s">
        <v>316</v>
      </c>
      <c r="C92" s="8" t="s">
        <v>317</v>
      </c>
      <c r="D92" s="30"/>
      <c r="E92" s="30">
        <v>15</v>
      </c>
      <c r="F92" s="30" t="s">
        <v>307</v>
      </c>
    </row>
    <row r="93" spans="2:6" s="24" customFormat="1" ht="150" x14ac:dyDescent="0.25">
      <c r="B93" s="7" t="s">
        <v>318</v>
      </c>
      <c r="C93" s="8" t="s">
        <v>319</v>
      </c>
      <c r="D93" s="30"/>
      <c r="E93" s="30">
        <v>1.5</v>
      </c>
      <c r="F93" s="30" t="s">
        <v>307</v>
      </c>
    </row>
    <row r="94" spans="2:6" ht="124.5" customHeight="1" x14ac:dyDescent="0.25">
      <c r="B94" s="7" t="s">
        <v>203</v>
      </c>
      <c r="C94" s="8" t="s">
        <v>204</v>
      </c>
      <c r="D94" s="30">
        <v>1.5</v>
      </c>
      <c r="E94" s="30">
        <v>0</v>
      </c>
      <c r="F94" s="30">
        <f t="shared" si="17"/>
        <v>0</v>
      </c>
    </row>
    <row r="95" spans="2:6" ht="125.45" customHeight="1" x14ac:dyDescent="0.25">
      <c r="B95" s="7" t="s">
        <v>245</v>
      </c>
      <c r="C95" s="8" t="s">
        <v>246</v>
      </c>
      <c r="D95" s="30">
        <v>60</v>
      </c>
      <c r="E95" s="30">
        <v>0.6</v>
      </c>
      <c r="F95" s="30">
        <f t="shared" si="17"/>
        <v>1</v>
      </c>
    </row>
    <row r="96" spans="2:6" s="24" customFormat="1" ht="135" x14ac:dyDescent="0.25">
      <c r="B96" s="7" t="s">
        <v>320</v>
      </c>
      <c r="C96" s="8" t="s">
        <v>321</v>
      </c>
      <c r="D96" s="30"/>
      <c r="E96" s="30">
        <v>33.6</v>
      </c>
      <c r="F96" s="30" t="s">
        <v>307</v>
      </c>
    </row>
    <row r="97" spans="2:8" ht="119.25" customHeight="1" x14ac:dyDescent="0.25">
      <c r="B97" s="7" t="s">
        <v>142</v>
      </c>
      <c r="C97" s="8" t="s">
        <v>143</v>
      </c>
      <c r="D97" s="30">
        <v>83.9</v>
      </c>
      <c r="E97" s="30">
        <v>168.5</v>
      </c>
      <c r="F97" s="30">
        <f t="shared" si="17"/>
        <v>200.83432657926102</v>
      </c>
    </row>
    <row r="98" spans="2:8" s="24" customFormat="1" ht="195" x14ac:dyDescent="0.25">
      <c r="B98" s="7" t="s">
        <v>322</v>
      </c>
      <c r="C98" s="8" t="s">
        <v>323</v>
      </c>
      <c r="D98" s="30"/>
      <c r="E98" s="30">
        <v>0.3</v>
      </c>
      <c r="F98" s="30" t="s">
        <v>307</v>
      </c>
    </row>
    <row r="99" spans="2:8" ht="142.9" customHeight="1" x14ac:dyDescent="0.25">
      <c r="B99" s="7" t="s">
        <v>243</v>
      </c>
      <c r="C99" s="8" t="s">
        <v>244</v>
      </c>
      <c r="D99" s="30">
        <v>1.5</v>
      </c>
      <c r="E99" s="30">
        <v>2.5</v>
      </c>
      <c r="F99" s="30">
        <f t="shared" si="17"/>
        <v>166.66666666666669</v>
      </c>
    </row>
    <row r="100" spans="2:8" ht="119.25" customHeight="1" x14ac:dyDescent="0.25">
      <c r="B100" s="7" t="s">
        <v>144</v>
      </c>
      <c r="C100" s="8" t="s">
        <v>145</v>
      </c>
      <c r="D100" s="30">
        <v>16.3</v>
      </c>
      <c r="E100" s="30">
        <v>51.7</v>
      </c>
      <c r="F100" s="30">
        <f t="shared" si="17"/>
        <v>317.17791411042941</v>
      </c>
    </row>
    <row r="101" spans="2:8" ht="139.9" customHeight="1" x14ac:dyDescent="0.25">
      <c r="B101" s="7" t="s">
        <v>146</v>
      </c>
      <c r="C101" s="8" t="s">
        <v>147</v>
      </c>
      <c r="D101" s="30">
        <v>1209.0999999999999</v>
      </c>
      <c r="E101" s="30">
        <v>1920.5</v>
      </c>
      <c r="F101" s="30">
        <f t="shared" si="17"/>
        <v>158.83715160036391</v>
      </c>
    </row>
    <row r="102" spans="2:8" s="24" customFormat="1" ht="60" x14ac:dyDescent="0.25">
      <c r="B102" s="7" t="s">
        <v>324</v>
      </c>
      <c r="C102" s="8" t="s">
        <v>325</v>
      </c>
      <c r="D102" s="30"/>
      <c r="E102" s="30">
        <v>424.9</v>
      </c>
      <c r="F102" s="30" t="s">
        <v>307</v>
      </c>
    </row>
    <row r="103" spans="2:8" ht="113.45" customHeight="1" x14ac:dyDescent="0.25">
      <c r="B103" s="7" t="s">
        <v>205</v>
      </c>
      <c r="C103" s="8" t="s">
        <v>206</v>
      </c>
      <c r="D103" s="30">
        <v>222.9</v>
      </c>
      <c r="E103" s="30">
        <v>187.2</v>
      </c>
      <c r="F103" s="30">
        <f t="shared" si="17"/>
        <v>83.983849259757733</v>
      </c>
    </row>
    <row r="104" spans="2:8" s="24" customFormat="1" ht="113.45" customHeight="1" x14ac:dyDescent="0.25">
      <c r="B104" s="7" t="s">
        <v>327</v>
      </c>
      <c r="C104" s="8" t="s">
        <v>328</v>
      </c>
      <c r="D104" s="30"/>
      <c r="E104" s="30">
        <v>3.4</v>
      </c>
      <c r="F104" s="30" t="s">
        <v>307</v>
      </c>
    </row>
    <row r="105" spans="2:8" s="24" customFormat="1" ht="113.45" customHeight="1" x14ac:dyDescent="0.25">
      <c r="B105" s="7" t="s">
        <v>326</v>
      </c>
      <c r="C105" s="8" t="s">
        <v>336</v>
      </c>
      <c r="D105" s="30"/>
      <c r="E105" s="30">
        <v>25.6</v>
      </c>
      <c r="F105" s="30" t="s">
        <v>307</v>
      </c>
    </row>
    <row r="106" spans="2:8" ht="113.45" customHeight="1" x14ac:dyDescent="0.25">
      <c r="B106" s="7" t="s">
        <v>253</v>
      </c>
      <c r="C106" s="8" t="s">
        <v>254</v>
      </c>
      <c r="D106" s="30">
        <v>7</v>
      </c>
      <c r="E106" s="30">
        <v>17.100000000000001</v>
      </c>
      <c r="F106" s="30">
        <f t="shared" si="17"/>
        <v>244.28571428571431</v>
      </c>
    </row>
    <row r="107" spans="2:8" ht="150" x14ac:dyDescent="0.25">
      <c r="B107" s="7" t="s">
        <v>251</v>
      </c>
      <c r="C107" s="8" t="s">
        <v>252</v>
      </c>
      <c r="D107" s="30">
        <v>181.6</v>
      </c>
      <c r="E107" s="30">
        <v>7016</v>
      </c>
      <c r="F107" s="30">
        <f t="shared" si="17"/>
        <v>3863.4361233480176</v>
      </c>
    </row>
    <row r="108" spans="2:8" ht="18" customHeight="1" x14ac:dyDescent="0.25">
      <c r="B108" s="7" t="s">
        <v>213</v>
      </c>
      <c r="C108" s="8" t="s">
        <v>214</v>
      </c>
      <c r="D108" s="30">
        <f>D109</f>
        <v>1980.8</v>
      </c>
      <c r="E108" s="30">
        <f>E109</f>
        <v>1992.2</v>
      </c>
      <c r="F108" s="30">
        <f t="shared" si="17"/>
        <v>100.57552504038773</v>
      </c>
    </row>
    <row r="109" spans="2:8" ht="18.75" customHeight="1" x14ac:dyDescent="0.25">
      <c r="B109" s="7" t="s">
        <v>217</v>
      </c>
      <c r="C109" s="8" t="s">
        <v>218</v>
      </c>
      <c r="D109" s="30">
        <f>D110</f>
        <v>1980.8</v>
      </c>
      <c r="E109" s="30">
        <f>E110</f>
        <v>1992.2</v>
      </c>
      <c r="F109" s="30">
        <f t="shared" si="17"/>
        <v>100.57552504038773</v>
      </c>
    </row>
    <row r="110" spans="2:8" ht="30" x14ac:dyDescent="0.25">
      <c r="B110" s="7" t="s">
        <v>215</v>
      </c>
      <c r="C110" s="8" t="s">
        <v>216</v>
      </c>
      <c r="D110" s="30">
        <v>1980.8</v>
      </c>
      <c r="E110" s="30">
        <v>1992.2</v>
      </c>
      <c r="F110" s="30">
        <f t="shared" si="17"/>
        <v>100.57552504038773</v>
      </c>
      <c r="G110" s="19"/>
      <c r="H110" s="19"/>
    </row>
    <row r="111" spans="2:8" ht="15" customHeight="1" x14ac:dyDescent="0.25">
      <c r="B111" s="7" t="s">
        <v>62</v>
      </c>
      <c r="C111" s="8" t="s">
        <v>63</v>
      </c>
      <c r="D111" s="30">
        <f>D112+D162+D166+D169</f>
        <v>747546.20000000007</v>
      </c>
      <c r="E111" s="30">
        <f>E112+E162+E166+E169+E173</f>
        <v>751517.8</v>
      </c>
      <c r="F111" s="30">
        <f t="shared" si="17"/>
        <v>100.53128488914797</v>
      </c>
      <c r="G111" s="19"/>
      <c r="H111" s="19"/>
    </row>
    <row r="112" spans="2:8" ht="45" customHeight="1" x14ac:dyDescent="0.25">
      <c r="B112" s="28" t="s">
        <v>113</v>
      </c>
      <c r="C112" s="28" t="s">
        <v>114</v>
      </c>
      <c r="D112" s="30">
        <f>D113+D116+D139+D153</f>
        <v>693774.4</v>
      </c>
      <c r="E112" s="30">
        <f>E113+E116+E139+E153</f>
        <v>700316.5</v>
      </c>
      <c r="F112" s="30">
        <f t="shared" si="17"/>
        <v>100.94297223996733</v>
      </c>
      <c r="G112" s="19"/>
      <c r="H112" s="19"/>
    </row>
    <row r="113" spans="2:11" ht="30" x14ac:dyDescent="0.25">
      <c r="B113" s="7" t="s">
        <v>159</v>
      </c>
      <c r="C113" s="38" t="s">
        <v>112</v>
      </c>
      <c r="D113" s="30">
        <f>D114</f>
        <v>59097.8</v>
      </c>
      <c r="E113" s="30">
        <f t="shared" ref="E113:E114" si="19">E114</f>
        <v>69026.8</v>
      </c>
      <c r="F113" s="30">
        <f t="shared" si="17"/>
        <v>116.8009638260646</v>
      </c>
      <c r="G113" s="19"/>
      <c r="J113" s="19"/>
    </row>
    <row r="114" spans="2:11" ht="16.5" customHeight="1" x14ac:dyDescent="0.25">
      <c r="B114" s="4" t="s">
        <v>160</v>
      </c>
      <c r="C114" s="7" t="s">
        <v>155</v>
      </c>
      <c r="D114" s="30">
        <f>D115</f>
        <v>59097.8</v>
      </c>
      <c r="E114" s="30">
        <f t="shared" si="19"/>
        <v>69026.8</v>
      </c>
      <c r="F114" s="30">
        <f t="shared" si="17"/>
        <v>116.8009638260646</v>
      </c>
      <c r="G114" s="19"/>
      <c r="H114" s="19"/>
      <c r="I114" s="19"/>
      <c r="J114" s="19"/>
    </row>
    <row r="115" spans="2:11" ht="43.5" customHeight="1" x14ac:dyDescent="0.25">
      <c r="B115" s="5" t="s">
        <v>161</v>
      </c>
      <c r="C115" s="7" t="s">
        <v>154</v>
      </c>
      <c r="D115" s="40">
        <v>59097.8</v>
      </c>
      <c r="E115" s="40">
        <v>69026.8</v>
      </c>
      <c r="F115" s="30">
        <f t="shared" si="17"/>
        <v>116.8009638260646</v>
      </c>
      <c r="G115" s="21"/>
      <c r="H115" s="2"/>
      <c r="K115" s="19"/>
    </row>
    <row r="116" spans="2:11" ht="45" x14ac:dyDescent="0.25">
      <c r="B116" s="14" t="s">
        <v>162</v>
      </c>
      <c r="C116" s="8" t="s">
        <v>338</v>
      </c>
      <c r="D116" s="31">
        <f>SUM(D117:D127)</f>
        <v>185302.30000000002</v>
      </c>
      <c r="E116" s="31">
        <f>SUM(E117:E127)</f>
        <v>184107.40000000002</v>
      </c>
      <c r="F116" s="30">
        <f t="shared" si="17"/>
        <v>99.355161808569022</v>
      </c>
      <c r="G116" s="19"/>
      <c r="H116" s="19"/>
    </row>
    <row r="117" spans="2:11" ht="63" customHeight="1" x14ac:dyDescent="0.25">
      <c r="B117" s="14" t="s">
        <v>209</v>
      </c>
      <c r="C117" s="15" t="s">
        <v>181</v>
      </c>
      <c r="D117" s="31">
        <v>4823.8999999999996</v>
      </c>
      <c r="E117" s="31">
        <v>4823.8999999999996</v>
      </c>
      <c r="F117" s="30">
        <f t="shared" si="17"/>
        <v>100</v>
      </c>
      <c r="H117" s="19"/>
    </row>
    <row r="118" spans="2:11" ht="60" x14ac:dyDescent="0.25">
      <c r="B118" s="14" t="s">
        <v>208</v>
      </c>
      <c r="C118" s="15" t="s">
        <v>182</v>
      </c>
      <c r="D118" s="31">
        <v>53755</v>
      </c>
      <c r="E118" s="31">
        <v>53123.8</v>
      </c>
      <c r="F118" s="30">
        <f t="shared" si="17"/>
        <v>98.825783648032754</v>
      </c>
    </row>
    <row r="119" spans="2:11" ht="75" x14ac:dyDescent="0.25">
      <c r="B119" s="14" t="s">
        <v>207</v>
      </c>
      <c r="C119" s="15" t="s">
        <v>183</v>
      </c>
      <c r="D119" s="31">
        <v>3083</v>
      </c>
      <c r="E119" s="31">
        <v>2873.4</v>
      </c>
      <c r="F119" s="30">
        <f t="shared" si="17"/>
        <v>93.201427181316902</v>
      </c>
    </row>
    <row r="120" spans="2:11" ht="112.5" customHeight="1" x14ac:dyDescent="0.25">
      <c r="B120" s="14" t="s">
        <v>275</v>
      </c>
      <c r="C120" s="15" t="s">
        <v>274</v>
      </c>
      <c r="D120" s="31">
        <v>1102.8</v>
      </c>
      <c r="E120" s="31">
        <v>1079.7</v>
      </c>
      <c r="F120" s="30">
        <f t="shared" si="17"/>
        <v>97.905331882480965</v>
      </c>
    </row>
    <row r="121" spans="2:11" s="24" customFormat="1" ht="105" x14ac:dyDescent="0.25">
      <c r="B121" s="14" t="s">
        <v>329</v>
      </c>
      <c r="C121" s="32" t="s">
        <v>341</v>
      </c>
      <c r="D121" s="41">
        <v>16274.9</v>
      </c>
      <c r="E121" s="41">
        <v>16274.9</v>
      </c>
      <c r="F121" s="30">
        <f>E121/D121*100</f>
        <v>100</v>
      </c>
    </row>
    <row r="122" spans="2:11" ht="75" x14ac:dyDescent="0.25">
      <c r="B122" s="14" t="s">
        <v>271</v>
      </c>
      <c r="C122" s="15" t="s">
        <v>339</v>
      </c>
      <c r="D122" s="31">
        <v>180.3</v>
      </c>
      <c r="E122" s="31">
        <v>180.3</v>
      </c>
      <c r="F122" s="30">
        <f t="shared" si="17"/>
        <v>100</v>
      </c>
    </row>
    <row r="123" spans="2:11" ht="45" x14ac:dyDescent="0.25">
      <c r="B123" s="14" t="s">
        <v>255</v>
      </c>
      <c r="C123" s="15" t="s">
        <v>256</v>
      </c>
      <c r="D123" s="31">
        <v>10714.3</v>
      </c>
      <c r="E123" s="31">
        <v>10714.3</v>
      </c>
      <c r="F123" s="30">
        <f t="shared" si="17"/>
        <v>100</v>
      </c>
    </row>
    <row r="124" spans="2:11" ht="30" x14ac:dyDescent="0.25">
      <c r="B124" s="14" t="s">
        <v>276</v>
      </c>
      <c r="C124" s="15" t="s">
        <v>277</v>
      </c>
      <c r="D124" s="31">
        <v>1698.4</v>
      </c>
      <c r="E124" s="31">
        <v>1698.4</v>
      </c>
      <c r="F124" s="30">
        <f t="shared" si="17"/>
        <v>100</v>
      </c>
    </row>
    <row r="125" spans="2:11" ht="26.25" x14ac:dyDescent="0.25">
      <c r="B125" s="14" t="s">
        <v>272</v>
      </c>
      <c r="C125" s="33" t="s">
        <v>273</v>
      </c>
      <c r="D125" s="31">
        <v>66.599999999999994</v>
      </c>
      <c r="E125" s="31">
        <v>66.599999999999994</v>
      </c>
      <c r="F125" s="30">
        <f t="shared" si="17"/>
        <v>100</v>
      </c>
    </row>
    <row r="126" spans="2:11" ht="44.25" customHeight="1" x14ac:dyDescent="0.25">
      <c r="B126" s="14" t="s">
        <v>219</v>
      </c>
      <c r="C126" s="6" t="s">
        <v>220</v>
      </c>
      <c r="D126" s="42">
        <v>11353</v>
      </c>
      <c r="E126" s="31">
        <v>11353</v>
      </c>
      <c r="F126" s="30">
        <f t="shared" si="17"/>
        <v>100</v>
      </c>
    </row>
    <row r="127" spans="2:11" x14ac:dyDescent="0.25">
      <c r="B127" s="39" t="s">
        <v>163</v>
      </c>
      <c r="C127" s="8" t="s">
        <v>186</v>
      </c>
      <c r="D127" s="31">
        <f>SUM(D128:D138)</f>
        <v>82250.100000000006</v>
      </c>
      <c r="E127" s="31">
        <f>SUM(E128:E138)</f>
        <v>81919.100000000006</v>
      </c>
      <c r="F127" s="30">
        <f t="shared" si="17"/>
        <v>99.597568878335707</v>
      </c>
    </row>
    <row r="128" spans="2:11" ht="60" x14ac:dyDescent="0.25">
      <c r="B128" s="14" t="s">
        <v>270</v>
      </c>
      <c r="C128" s="32" t="s">
        <v>269</v>
      </c>
      <c r="D128" s="41">
        <v>2516.8000000000002</v>
      </c>
      <c r="E128" s="41">
        <v>2516.8000000000002</v>
      </c>
      <c r="F128" s="30">
        <f t="shared" si="17"/>
        <v>100</v>
      </c>
    </row>
    <row r="129" spans="2:6" ht="30" x14ac:dyDescent="0.25">
      <c r="B129" s="14" t="s">
        <v>156</v>
      </c>
      <c r="C129" s="7" t="s">
        <v>157</v>
      </c>
      <c r="D129" s="43">
        <v>896.4</v>
      </c>
      <c r="E129" s="43">
        <v>896.4</v>
      </c>
      <c r="F129" s="30">
        <f t="shared" si="17"/>
        <v>100</v>
      </c>
    </row>
    <row r="130" spans="2:6" ht="60.75" customHeight="1" x14ac:dyDescent="0.25">
      <c r="B130" s="14" t="s">
        <v>184</v>
      </c>
      <c r="C130" s="7" t="s">
        <v>185</v>
      </c>
      <c r="D130" s="44">
        <v>20097.5</v>
      </c>
      <c r="E130" s="45">
        <v>19788.099999999999</v>
      </c>
      <c r="F130" s="30">
        <f t="shared" si="17"/>
        <v>98.460505037940038</v>
      </c>
    </row>
    <row r="131" spans="2:6" ht="30" x14ac:dyDescent="0.25">
      <c r="B131" s="14" t="s">
        <v>164</v>
      </c>
      <c r="C131" s="34" t="s">
        <v>131</v>
      </c>
      <c r="D131" s="46">
        <v>2769.5</v>
      </c>
      <c r="E131" s="46">
        <f t="shared" ref="E131" si="20">D131</f>
        <v>2769.5</v>
      </c>
      <c r="F131" s="30">
        <f t="shared" si="17"/>
        <v>100</v>
      </c>
    </row>
    <row r="132" spans="2:6" ht="121.5" customHeight="1" x14ac:dyDescent="0.25">
      <c r="B132" s="14" t="s">
        <v>165</v>
      </c>
      <c r="C132" s="32" t="s">
        <v>132</v>
      </c>
      <c r="D132" s="47">
        <v>5360.4</v>
      </c>
      <c r="E132" s="47">
        <f t="shared" ref="E132" si="21">D132</f>
        <v>5360.4</v>
      </c>
      <c r="F132" s="30">
        <f t="shared" si="17"/>
        <v>100</v>
      </c>
    </row>
    <row r="133" spans="2:6" ht="45" x14ac:dyDescent="0.25">
      <c r="B133" s="14" t="s">
        <v>166</v>
      </c>
      <c r="C133" s="32" t="s">
        <v>180</v>
      </c>
      <c r="D133" s="47">
        <v>410</v>
      </c>
      <c r="E133" s="47">
        <v>410</v>
      </c>
      <c r="F133" s="30">
        <f t="shared" si="17"/>
        <v>100</v>
      </c>
    </row>
    <row r="134" spans="2:6" ht="59.25" customHeight="1" x14ac:dyDescent="0.25">
      <c r="B134" s="14" t="s">
        <v>167</v>
      </c>
      <c r="C134" s="32" t="s">
        <v>133</v>
      </c>
      <c r="D134" s="47">
        <v>12661.9</v>
      </c>
      <c r="E134" s="47">
        <v>12661.9</v>
      </c>
      <c r="F134" s="30">
        <f t="shared" si="17"/>
        <v>100</v>
      </c>
    </row>
    <row r="135" spans="2:6" ht="59.25" customHeight="1" x14ac:dyDescent="0.25">
      <c r="B135" s="14" t="s">
        <v>168</v>
      </c>
      <c r="C135" s="35" t="s">
        <v>158</v>
      </c>
      <c r="D135" s="42">
        <v>23004.6</v>
      </c>
      <c r="E135" s="42">
        <v>23004.6</v>
      </c>
      <c r="F135" s="30">
        <f t="shared" si="17"/>
        <v>100</v>
      </c>
    </row>
    <row r="136" spans="2:6" ht="59.25" customHeight="1" x14ac:dyDescent="0.25">
      <c r="B136" s="14" t="s">
        <v>290</v>
      </c>
      <c r="C136" s="35" t="s">
        <v>291</v>
      </c>
      <c r="D136" s="42">
        <v>1778.8</v>
      </c>
      <c r="E136" s="42">
        <v>1778.8</v>
      </c>
      <c r="F136" s="30">
        <f t="shared" si="17"/>
        <v>100</v>
      </c>
    </row>
    <row r="137" spans="2:6" ht="59.25" customHeight="1" x14ac:dyDescent="0.25">
      <c r="B137" s="14" t="s">
        <v>292</v>
      </c>
      <c r="C137" s="35" t="s">
        <v>293</v>
      </c>
      <c r="D137" s="42">
        <v>6660</v>
      </c>
      <c r="E137" s="42">
        <v>6660</v>
      </c>
      <c r="F137" s="30">
        <f t="shared" si="17"/>
        <v>100</v>
      </c>
    </row>
    <row r="138" spans="2:6" ht="59.25" customHeight="1" x14ac:dyDescent="0.25">
      <c r="B138" s="14" t="s">
        <v>267</v>
      </c>
      <c r="C138" s="35" t="s">
        <v>268</v>
      </c>
      <c r="D138" s="42">
        <v>6094.2</v>
      </c>
      <c r="E138" s="42">
        <v>6072.6</v>
      </c>
      <c r="F138" s="30">
        <f t="shared" si="17"/>
        <v>99.645564635226947</v>
      </c>
    </row>
    <row r="139" spans="2:6" ht="29.25" customHeight="1" x14ac:dyDescent="0.25">
      <c r="B139" s="7" t="s">
        <v>169</v>
      </c>
      <c r="C139" s="8" t="s">
        <v>64</v>
      </c>
      <c r="D139" s="30">
        <f>SUM(D140:D145)</f>
        <v>353611.3</v>
      </c>
      <c r="E139" s="30">
        <f>SUM(E140:E145)</f>
        <v>351421.2</v>
      </c>
      <c r="F139" s="30">
        <f t="shared" si="17"/>
        <v>99.380647620706696</v>
      </c>
    </row>
    <row r="140" spans="2:6" ht="120" customHeight="1" x14ac:dyDescent="0.25">
      <c r="B140" s="7" t="s">
        <v>170</v>
      </c>
      <c r="C140" s="8" t="s">
        <v>115</v>
      </c>
      <c r="D140" s="48">
        <v>10538.5</v>
      </c>
      <c r="E140" s="49">
        <v>8300</v>
      </c>
      <c r="F140" s="30">
        <f t="shared" si="17"/>
        <v>78.758836646581585</v>
      </c>
    </row>
    <row r="141" spans="2:6" ht="93.75" customHeight="1" x14ac:dyDescent="0.25">
      <c r="B141" s="5" t="s">
        <v>171</v>
      </c>
      <c r="C141" s="6" t="s">
        <v>117</v>
      </c>
      <c r="D141" s="50">
        <v>9626.9</v>
      </c>
      <c r="E141" s="50">
        <v>9626.9</v>
      </c>
      <c r="F141" s="30">
        <f t="shared" si="17"/>
        <v>100</v>
      </c>
    </row>
    <row r="142" spans="2:6" ht="93.75" customHeight="1" x14ac:dyDescent="0.25">
      <c r="B142" s="5" t="s">
        <v>172</v>
      </c>
      <c r="C142" s="7" t="s">
        <v>122</v>
      </c>
      <c r="D142" s="43">
        <v>96.3</v>
      </c>
      <c r="E142" s="43">
        <v>96.3</v>
      </c>
      <c r="F142" s="30">
        <f t="shared" si="17"/>
        <v>100</v>
      </c>
    </row>
    <row r="143" spans="2:6" ht="95.25" customHeight="1" x14ac:dyDescent="0.25">
      <c r="B143" s="5" t="s">
        <v>210</v>
      </c>
      <c r="C143" s="7" t="s">
        <v>211</v>
      </c>
      <c r="D143" s="51">
        <v>15780.2</v>
      </c>
      <c r="E143" s="51">
        <v>15780.2</v>
      </c>
      <c r="F143" s="30">
        <f t="shared" si="17"/>
        <v>100</v>
      </c>
    </row>
    <row r="144" spans="2:6" ht="44.25" customHeight="1" x14ac:dyDescent="0.25">
      <c r="B144" s="5" t="s">
        <v>173</v>
      </c>
      <c r="C144" s="8" t="s">
        <v>116</v>
      </c>
      <c r="D144" s="31">
        <v>1196.7</v>
      </c>
      <c r="E144" s="31">
        <v>1196.7</v>
      </c>
      <c r="F144" s="30">
        <f t="shared" si="17"/>
        <v>100</v>
      </c>
    </row>
    <row r="145" spans="2:6" ht="15.75" customHeight="1" x14ac:dyDescent="0.25">
      <c r="B145" s="7" t="s">
        <v>187</v>
      </c>
      <c r="C145" s="8" t="s">
        <v>65</v>
      </c>
      <c r="D145" s="30">
        <f>SUM(D146:D152)</f>
        <v>316372.7</v>
      </c>
      <c r="E145" s="30">
        <f t="shared" ref="E145" si="22">SUM(E146:E152)</f>
        <v>316421.10000000003</v>
      </c>
      <c r="F145" s="30">
        <f t="shared" si="17"/>
        <v>100.01529841228401</v>
      </c>
    </row>
    <row r="146" spans="2:6" ht="43.5" customHeight="1" x14ac:dyDescent="0.25">
      <c r="B146" s="12" t="s">
        <v>174</v>
      </c>
      <c r="C146" s="8" t="s">
        <v>67</v>
      </c>
      <c r="D146" s="52">
        <v>398</v>
      </c>
      <c r="E146" s="52">
        <v>398</v>
      </c>
      <c r="F146" s="30">
        <f t="shared" si="17"/>
        <v>100</v>
      </c>
    </row>
    <row r="147" spans="2:6" ht="75.75" customHeight="1" x14ac:dyDescent="0.25">
      <c r="B147" s="12" t="s">
        <v>175</v>
      </c>
      <c r="C147" s="8" t="s">
        <v>66</v>
      </c>
      <c r="D147" s="53">
        <v>214831.2</v>
      </c>
      <c r="E147" s="53">
        <v>214831.2</v>
      </c>
      <c r="F147" s="30">
        <f t="shared" si="17"/>
        <v>100</v>
      </c>
    </row>
    <row r="148" spans="2:6" ht="78" customHeight="1" x14ac:dyDescent="0.25">
      <c r="B148" s="12" t="s">
        <v>176</v>
      </c>
      <c r="C148" s="8" t="s">
        <v>68</v>
      </c>
      <c r="D148" s="30">
        <v>14385.6</v>
      </c>
      <c r="E148" s="30">
        <v>14385.6</v>
      </c>
      <c r="F148" s="30">
        <f t="shared" ref="F148:F175" si="23">E148/D148*100</f>
        <v>100</v>
      </c>
    </row>
    <row r="149" spans="2:6" ht="108.75" customHeight="1" x14ac:dyDescent="0.25">
      <c r="B149" s="12" t="s">
        <v>177</v>
      </c>
      <c r="C149" s="8" t="s">
        <v>249</v>
      </c>
      <c r="D149" s="52">
        <v>217</v>
      </c>
      <c r="E149" s="52">
        <v>217</v>
      </c>
      <c r="F149" s="30">
        <f t="shared" si="23"/>
        <v>100</v>
      </c>
    </row>
    <row r="150" spans="2:6" ht="60" x14ac:dyDescent="0.25">
      <c r="B150" s="12" t="s">
        <v>178</v>
      </c>
      <c r="C150" s="8" t="s">
        <v>69</v>
      </c>
      <c r="D150" s="53">
        <v>84139.6</v>
      </c>
      <c r="E150" s="53">
        <v>84139.6</v>
      </c>
      <c r="F150" s="30">
        <f t="shared" si="23"/>
        <v>100</v>
      </c>
    </row>
    <row r="151" spans="2:6" ht="92.25" customHeight="1" x14ac:dyDescent="0.25">
      <c r="B151" s="12" t="s">
        <v>179</v>
      </c>
      <c r="C151" s="8" t="s">
        <v>111</v>
      </c>
      <c r="D151" s="54">
        <v>1026</v>
      </c>
      <c r="E151" s="54">
        <v>1074.4000000000001</v>
      </c>
      <c r="F151" s="30">
        <f t="shared" si="23"/>
        <v>104.71734892787525</v>
      </c>
    </row>
    <row r="152" spans="2:6" ht="139.5" customHeight="1" x14ac:dyDescent="0.25">
      <c r="B152" s="12" t="s">
        <v>188</v>
      </c>
      <c r="C152" s="7" t="s">
        <v>212</v>
      </c>
      <c r="D152" s="50">
        <v>1375.3</v>
      </c>
      <c r="E152" s="50">
        <v>1375.3</v>
      </c>
      <c r="F152" s="30">
        <f t="shared" si="23"/>
        <v>100</v>
      </c>
    </row>
    <row r="153" spans="2:6" ht="17.25" customHeight="1" x14ac:dyDescent="0.25">
      <c r="B153" s="7" t="s">
        <v>190</v>
      </c>
      <c r="C153" s="8" t="s">
        <v>189</v>
      </c>
      <c r="D153" s="30">
        <f>SUM(D154:D157)</f>
        <v>95763</v>
      </c>
      <c r="E153" s="30">
        <f>SUM(E154:E157)</f>
        <v>95761.1</v>
      </c>
      <c r="F153" s="30">
        <f t="shared" si="23"/>
        <v>99.998015935173299</v>
      </c>
    </row>
    <row r="154" spans="2:6" ht="123.75" customHeight="1" x14ac:dyDescent="0.25">
      <c r="B154" s="7" t="s">
        <v>286</v>
      </c>
      <c r="C154" s="18" t="s">
        <v>287</v>
      </c>
      <c r="D154" s="30">
        <v>14000</v>
      </c>
      <c r="E154" s="30">
        <v>14000</v>
      </c>
      <c r="F154" s="30">
        <f t="shared" si="23"/>
        <v>100</v>
      </c>
    </row>
    <row r="155" spans="2:6" ht="121.5" customHeight="1" x14ac:dyDescent="0.25">
      <c r="B155" s="7" t="s">
        <v>284</v>
      </c>
      <c r="C155" s="18" t="s">
        <v>250</v>
      </c>
      <c r="D155" s="30">
        <v>70000</v>
      </c>
      <c r="E155" s="30">
        <v>70000</v>
      </c>
      <c r="F155" s="30">
        <f t="shared" si="23"/>
        <v>100</v>
      </c>
    </row>
    <row r="156" spans="2:6" ht="60" x14ac:dyDescent="0.25">
      <c r="B156" s="7" t="s">
        <v>285</v>
      </c>
      <c r="C156" s="18" t="s">
        <v>266</v>
      </c>
      <c r="D156" s="30">
        <v>10000</v>
      </c>
      <c r="E156" s="30">
        <v>10000</v>
      </c>
      <c r="F156" s="30">
        <f t="shared" si="23"/>
        <v>100</v>
      </c>
    </row>
    <row r="157" spans="2:6" ht="30" customHeight="1" x14ac:dyDescent="0.25">
      <c r="B157" s="12" t="s">
        <v>257</v>
      </c>
      <c r="C157" s="7" t="s">
        <v>340</v>
      </c>
      <c r="D157" s="30">
        <f>D158+D159+D160+D161</f>
        <v>1763</v>
      </c>
      <c r="E157" s="30">
        <f>E158+E159+E160+E161</f>
        <v>1761.1</v>
      </c>
      <c r="F157" s="30">
        <f t="shared" si="23"/>
        <v>99.892229154849687</v>
      </c>
    </row>
    <row r="158" spans="2:6" ht="90" x14ac:dyDescent="0.25">
      <c r="B158" s="12" t="s">
        <v>281</v>
      </c>
      <c r="C158" s="7" t="s">
        <v>280</v>
      </c>
      <c r="D158" s="30">
        <v>300</v>
      </c>
      <c r="E158" s="30">
        <v>300</v>
      </c>
      <c r="F158" s="30">
        <f t="shared" si="23"/>
        <v>100</v>
      </c>
    </row>
    <row r="159" spans="2:6" ht="45" customHeight="1" x14ac:dyDescent="0.25">
      <c r="B159" s="12" t="s">
        <v>282</v>
      </c>
      <c r="C159" s="7" t="s">
        <v>283</v>
      </c>
      <c r="D159" s="30">
        <v>1000</v>
      </c>
      <c r="E159" s="30">
        <v>1000</v>
      </c>
      <c r="F159" s="30">
        <f t="shared" si="23"/>
        <v>100</v>
      </c>
    </row>
    <row r="160" spans="2:6" ht="77.25" customHeight="1" x14ac:dyDescent="0.25">
      <c r="B160" s="12" t="s">
        <v>278</v>
      </c>
      <c r="C160" s="7" t="s">
        <v>279</v>
      </c>
      <c r="D160" s="30">
        <v>423</v>
      </c>
      <c r="E160" s="30">
        <v>423</v>
      </c>
      <c r="F160" s="30">
        <f t="shared" si="23"/>
        <v>100</v>
      </c>
    </row>
    <row r="161" spans="2:6" ht="105.75" customHeight="1" x14ac:dyDescent="0.25">
      <c r="B161" s="12" t="s">
        <v>258</v>
      </c>
      <c r="C161" s="7" t="s">
        <v>259</v>
      </c>
      <c r="D161" s="30">
        <v>40</v>
      </c>
      <c r="E161" s="30">
        <v>38.1</v>
      </c>
      <c r="F161" s="30">
        <f t="shared" si="23"/>
        <v>95.25</v>
      </c>
    </row>
    <row r="162" spans="2:6" ht="30.75" customHeight="1" x14ac:dyDescent="0.25">
      <c r="B162" s="12" t="s">
        <v>148</v>
      </c>
      <c r="C162" s="7" t="s">
        <v>149</v>
      </c>
      <c r="D162" s="30">
        <f t="shared" ref="D162:E162" si="24">D163</f>
        <v>53590.3</v>
      </c>
      <c r="E162" s="30">
        <f t="shared" si="24"/>
        <v>53590.3</v>
      </c>
      <c r="F162" s="30">
        <f t="shared" si="23"/>
        <v>100</v>
      </c>
    </row>
    <row r="163" spans="2:6" ht="45" customHeight="1" x14ac:dyDescent="0.25">
      <c r="B163" s="12" t="s">
        <v>150</v>
      </c>
      <c r="C163" s="7" t="s">
        <v>151</v>
      </c>
      <c r="D163" s="30">
        <f>D164+D165</f>
        <v>53590.3</v>
      </c>
      <c r="E163" s="30">
        <f>E164+E165</f>
        <v>53590.3</v>
      </c>
      <c r="F163" s="30">
        <f t="shared" si="23"/>
        <v>100</v>
      </c>
    </row>
    <row r="164" spans="2:6" ht="77.25" customHeight="1" x14ac:dyDescent="0.25">
      <c r="B164" s="12" t="s">
        <v>152</v>
      </c>
      <c r="C164" s="7" t="s">
        <v>153</v>
      </c>
      <c r="D164" s="30">
        <v>53526.3</v>
      </c>
      <c r="E164" s="30">
        <v>53526.3</v>
      </c>
      <c r="F164" s="30">
        <f t="shared" si="23"/>
        <v>100</v>
      </c>
    </row>
    <row r="165" spans="2:6" ht="75" customHeight="1" x14ac:dyDescent="0.25">
      <c r="B165" s="12" t="s">
        <v>289</v>
      </c>
      <c r="C165" s="7" t="s">
        <v>288</v>
      </c>
      <c r="D165" s="30">
        <v>64</v>
      </c>
      <c r="E165" s="30">
        <v>64</v>
      </c>
      <c r="F165" s="30">
        <f t="shared" si="23"/>
        <v>100</v>
      </c>
    </row>
    <row r="166" spans="2:6" ht="14.25" customHeight="1" x14ac:dyDescent="0.25">
      <c r="B166" s="12" t="s">
        <v>223</v>
      </c>
      <c r="C166" s="7" t="s">
        <v>224</v>
      </c>
      <c r="D166" s="30">
        <f>D167</f>
        <v>30</v>
      </c>
      <c r="E166" s="30">
        <f>E167</f>
        <v>30</v>
      </c>
      <c r="F166" s="30">
        <f t="shared" si="23"/>
        <v>100</v>
      </c>
    </row>
    <row r="167" spans="2:6" ht="31.15" customHeight="1" x14ac:dyDescent="0.25">
      <c r="B167" s="12" t="s">
        <v>225</v>
      </c>
      <c r="C167" s="7" t="s">
        <v>226</v>
      </c>
      <c r="D167" s="30">
        <f>D168</f>
        <v>30</v>
      </c>
      <c r="E167" s="30">
        <f>E168</f>
        <v>30</v>
      </c>
      <c r="F167" s="30">
        <f t="shared" si="23"/>
        <v>100</v>
      </c>
    </row>
    <row r="168" spans="2:6" ht="63.75" customHeight="1" x14ac:dyDescent="0.25">
      <c r="B168" s="36" t="s">
        <v>247</v>
      </c>
      <c r="C168" s="7" t="s">
        <v>248</v>
      </c>
      <c r="D168" s="30">
        <v>30</v>
      </c>
      <c r="E168" s="30">
        <v>30</v>
      </c>
      <c r="F168" s="30">
        <f t="shared" si="23"/>
        <v>100</v>
      </c>
    </row>
    <row r="169" spans="2:6" ht="109.5" customHeight="1" x14ac:dyDescent="0.25">
      <c r="B169" s="36" t="s">
        <v>260</v>
      </c>
      <c r="C169" s="7" t="s">
        <v>261</v>
      </c>
      <c r="D169" s="30">
        <f>D170</f>
        <v>151.5</v>
      </c>
      <c r="E169" s="30">
        <f>E170</f>
        <v>693.09999999999991</v>
      </c>
      <c r="F169" s="30">
        <f t="shared" si="23"/>
        <v>457.4917491749174</v>
      </c>
    </row>
    <row r="170" spans="2:6" ht="45" x14ac:dyDescent="0.25">
      <c r="B170" s="36" t="s">
        <v>265</v>
      </c>
      <c r="C170" s="7" t="s">
        <v>264</v>
      </c>
      <c r="D170" s="30">
        <f>D172</f>
        <v>151.5</v>
      </c>
      <c r="E170" s="30">
        <f>E171+E172</f>
        <v>693.09999999999991</v>
      </c>
      <c r="F170" s="30">
        <f t="shared" si="23"/>
        <v>457.4917491749174</v>
      </c>
    </row>
    <row r="171" spans="2:6" s="24" customFormat="1" ht="60" x14ac:dyDescent="0.25">
      <c r="B171" s="36" t="s">
        <v>331</v>
      </c>
      <c r="C171" s="7" t="s">
        <v>330</v>
      </c>
      <c r="D171" s="30"/>
      <c r="E171" s="30">
        <v>623.79999999999995</v>
      </c>
      <c r="F171" s="30" t="s">
        <v>307</v>
      </c>
    </row>
    <row r="172" spans="2:6" ht="61.5" customHeight="1" x14ac:dyDescent="0.25">
      <c r="B172" s="36" t="s">
        <v>262</v>
      </c>
      <c r="C172" s="7" t="s">
        <v>263</v>
      </c>
      <c r="D172" s="30">
        <v>151.5</v>
      </c>
      <c r="E172" s="30">
        <v>69.3</v>
      </c>
      <c r="F172" s="30">
        <f t="shared" si="23"/>
        <v>45.742574257425737</v>
      </c>
    </row>
    <row r="173" spans="2:6" s="24" customFormat="1" ht="60" x14ac:dyDescent="0.25">
      <c r="B173" s="36" t="s">
        <v>332</v>
      </c>
      <c r="C173" s="7" t="s">
        <v>333</v>
      </c>
      <c r="D173" s="30"/>
      <c r="E173" s="30">
        <f>E174</f>
        <v>-3112.1</v>
      </c>
      <c r="F173" s="30"/>
    </row>
    <row r="174" spans="2:6" s="24" customFormat="1" ht="75" x14ac:dyDescent="0.25">
      <c r="B174" s="36" t="s">
        <v>334</v>
      </c>
      <c r="C174" s="7" t="s">
        <v>335</v>
      </c>
      <c r="D174" s="30"/>
      <c r="E174" s="30">
        <v>-3112.1</v>
      </c>
      <c r="F174" s="30"/>
    </row>
    <row r="175" spans="2:6" x14ac:dyDescent="0.25">
      <c r="B175" s="7"/>
      <c r="C175" s="7" t="s">
        <v>70</v>
      </c>
      <c r="D175" s="30">
        <f>D7+D111</f>
        <v>1196351.1000000001</v>
      </c>
      <c r="E175" s="30">
        <f>SUM(E7,E111)</f>
        <v>1216709.5</v>
      </c>
      <c r="F175" s="30">
        <f t="shared" si="23"/>
        <v>101.70170780133022</v>
      </c>
    </row>
    <row r="176" spans="2:6" x14ac:dyDescent="0.25">
      <c r="B176" s="3"/>
      <c r="C176" s="3"/>
      <c r="D176" s="3"/>
      <c r="E176" s="20"/>
      <c r="F176" s="20"/>
    </row>
    <row r="177" spans="2:6" x14ac:dyDescent="0.25">
      <c r="B177" s="3"/>
      <c r="C177" s="3"/>
      <c r="D177" s="3"/>
      <c r="E177" s="20"/>
      <c r="F177" s="20"/>
    </row>
    <row r="178" spans="2:6" x14ac:dyDescent="0.25">
      <c r="B178" s="3"/>
      <c r="C178" s="3"/>
      <c r="D178" s="3"/>
      <c r="E178" s="20"/>
      <c r="F178" s="20"/>
    </row>
    <row r="179" spans="2:6" x14ac:dyDescent="0.25">
      <c r="B179" s="3"/>
      <c r="C179" s="3"/>
      <c r="D179" s="3"/>
      <c r="E179" s="20"/>
      <c r="F179" s="20"/>
    </row>
    <row r="180" spans="2:6" x14ac:dyDescent="0.25">
      <c r="B180" s="3"/>
      <c r="C180" s="3"/>
      <c r="D180" s="3"/>
      <c r="E180" s="20"/>
      <c r="F180" s="20"/>
    </row>
    <row r="181" spans="2:6" x14ac:dyDescent="0.25">
      <c r="B181" s="3"/>
      <c r="C181" s="3"/>
      <c r="D181" s="3"/>
      <c r="E181" s="20"/>
      <c r="F181" s="20"/>
    </row>
    <row r="182" spans="2:6" x14ac:dyDescent="0.25">
      <c r="B182" s="3"/>
      <c r="C182" s="3"/>
      <c r="D182" s="3"/>
      <c r="E182" s="20"/>
      <c r="F182" s="20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  <row r="338" spans="2:6" x14ac:dyDescent="0.25">
      <c r="B338" s="3"/>
      <c r="C338" s="3"/>
      <c r="D338" s="3"/>
      <c r="E338" s="3"/>
      <c r="F338" s="3"/>
    </row>
    <row r="339" spans="2:6" x14ac:dyDescent="0.25">
      <c r="B339" s="3"/>
      <c r="C339" s="3"/>
      <c r="D339" s="3"/>
      <c r="E339" s="3"/>
      <c r="F339" s="3"/>
    </row>
    <row r="340" spans="2:6" x14ac:dyDescent="0.25">
      <c r="B340" s="3"/>
      <c r="C340" s="3"/>
      <c r="D340" s="3"/>
      <c r="E340" s="3"/>
      <c r="F340" s="3"/>
    </row>
    <row r="341" spans="2:6" x14ac:dyDescent="0.25">
      <c r="B341" s="3"/>
      <c r="C341" s="3"/>
      <c r="D341" s="3"/>
      <c r="E341" s="3"/>
      <c r="F341" s="3"/>
    </row>
    <row r="342" spans="2:6" x14ac:dyDescent="0.25">
      <c r="B342" s="3"/>
      <c r="C342" s="3"/>
      <c r="D342" s="3"/>
      <c r="E342" s="3"/>
      <c r="F342" s="3"/>
    </row>
    <row r="343" spans="2:6" x14ac:dyDescent="0.25">
      <c r="B343" s="3"/>
      <c r="C343" s="3"/>
      <c r="D343" s="3"/>
      <c r="E343" s="3"/>
      <c r="F343" s="3"/>
    </row>
    <row r="344" spans="2:6" x14ac:dyDescent="0.25">
      <c r="B344" s="3"/>
      <c r="C344" s="3"/>
      <c r="D344" s="3"/>
      <c r="E344" s="3"/>
      <c r="F344" s="3"/>
    </row>
    <row r="345" spans="2:6" x14ac:dyDescent="0.25">
      <c r="B345" s="3"/>
      <c r="C345" s="3"/>
      <c r="D345" s="3"/>
      <c r="E345" s="3"/>
      <c r="F345" s="3"/>
    </row>
    <row r="346" spans="2:6" x14ac:dyDescent="0.25">
      <c r="B346" s="3"/>
      <c r="C346" s="3"/>
      <c r="D346" s="3"/>
      <c r="E346" s="3"/>
      <c r="F346" s="3"/>
    </row>
    <row r="347" spans="2:6" x14ac:dyDescent="0.25">
      <c r="B347" s="3"/>
      <c r="C347" s="3"/>
      <c r="D347" s="3"/>
      <c r="E347" s="3"/>
      <c r="F347" s="3"/>
    </row>
    <row r="348" spans="2:6" x14ac:dyDescent="0.25">
      <c r="B348" s="3"/>
      <c r="C348" s="3"/>
      <c r="D348" s="3"/>
      <c r="E348" s="3"/>
      <c r="F348" s="3"/>
    </row>
    <row r="349" spans="2:6" x14ac:dyDescent="0.25">
      <c r="B349" s="3"/>
      <c r="C349" s="3"/>
      <c r="D349" s="3"/>
      <c r="E349" s="3"/>
      <c r="F349" s="3"/>
    </row>
    <row r="350" spans="2:6" x14ac:dyDescent="0.25">
      <c r="B350" s="3"/>
      <c r="C350" s="3"/>
      <c r="D350" s="3"/>
      <c r="E350" s="3"/>
      <c r="F350" s="3"/>
    </row>
    <row r="351" spans="2:6" x14ac:dyDescent="0.25">
      <c r="B351" s="3"/>
      <c r="C351" s="3"/>
      <c r="D351" s="3"/>
      <c r="E351" s="3"/>
      <c r="F351" s="3"/>
    </row>
    <row r="352" spans="2:6" x14ac:dyDescent="0.25">
      <c r="B352" s="3"/>
      <c r="C352" s="3"/>
      <c r="D352" s="3"/>
      <c r="E352" s="3"/>
      <c r="F352" s="3"/>
    </row>
    <row r="353" spans="2:6" x14ac:dyDescent="0.25">
      <c r="B353" s="3"/>
      <c r="C353" s="3"/>
      <c r="D353" s="3"/>
      <c r="E353" s="3"/>
      <c r="F353" s="3"/>
    </row>
    <row r="354" spans="2:6" x14ac:dyDescent="0.25">
      <c r="B354" s="3"/>
      <c r="C354" s="3"/>
      <c r="D354" s="3"/>
      <c r="E354" s="3"/>
      <c r="F354" s="3"/>
    </row>
    <row r="355" spans="2:6" x14ac:dyDescent="0.25">
      <c r="B355" s="3"/>
      <c r="C355" s="3"/>
      <c r="D355" s="3"/>
      <c r="E355" s="3"/>
      <c r="F355" s="3"/>
    </row>
    <row r="356" spans="2:6" x14ac:dyDescent="0.25">
      <c r="B356" s="3"/>
      <c r="C356" s="3"/>
      <c r="D356" s="3"/>
      <c r="E356" s="3"/>
      <c r="F356" s="3"/>
    </row>
    <row r="357" spans="2:6" x14ac:dyDescent="0.25">
      <c r="B357" s="3"/>
      <c r="C357" s="3"/>
      <c r="D357" s="3"/>
      <c r="E357" s="3"/>
      <c r="F357" s="3"/>
    </row>
    <row r="358" spans="2:6" x14ac:dyDescent="0.25">
      <c r="B358" s="3"/>
      <c r="C358" s="3"/>
      <c r="D358" s="3"/>
      <c r="E358" s="3"/>
      <c r="F358" s="3"/>
    </row>
    <row r="359" spans="2:6" x14ac:dyDescent="0.25">
      <c r="B359" s="3"/>
      <c r="C359" s="3"/>
      <c r="D359" s="3"/>
      <c r="E359" s="3"/>
      <c r="F359" s="3"/>
    </row>
    <row r="360" spans="2:6" x14ac:dyDescent="0.25">
      <c r="B360" s="3"/>
      <c r="C360" s="3"/>
      <c r="D360" s="3"/>
      <c r="E360" s="3"/>
      <c r="F360" s="3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  <row r="381" spans="2:6" x14ac:dyDescent="0.25">
      <c r="B381" s="2"/>
      <c r="C381" s="2"/>
      <c r="D381" s="2"/>
      <c r="E381" s="2"/>
      <c r="F381" s="2"/>
    </row>
    <row r="382" spans="2:6" x14ac:dyDescent="0.25">
      <c r="B382" s="2"/>
      <c r="C382" s="2"/>
      <c r="D382" s="2"/>
      <c r="E382" s="2"/>
      <c r="F382" s="2"/>
    </row>
    <row r="383" spans="2:6" x14ac:dyDescent="0.25">
      <c r="B383" s="2"/>
      <c r="C383" s="2"/>
      <c r="D383" s="2"/>
      <c r="E383" s="2"/>
      <c r="F383" s="2"/>
    </row>
    <row r="384" spans="2:6" x14ac:dyDescent="0.25">
      <c r="B384" s="2"/>
      <c r="C384" s="2"/>
      <c r="D384" s="2"/>
      <c r="E384" s="2"/>
      <c r="F384" s="2"/>
    </row>
    <row r="385" spans="2:6" x14ac:dyDescent="0.25">
      <c r="B385" s="2"/>
      <c r="C385" s="2"/>
      <c r="D385" s="2"/>
      <c r="E385" s="2"/>
      <c r="F385" s="2"/>
    </row>
    <row r="386" spans="2:6" x14ac:dyDescent="0.25">
      <c r="B386" s="2"/>
      <c r="C386" s="2"/>
      <c r="D386" s="2"/>
      <c r="E386" s="2"/>
      <c r="F386" s="2"/>
    </row>
    <row r="387" spans="2:6" x14ac:dyDescent="0.25">
      <c r="B387" s="2"/>
      <c r="C387" s="2"/>
      <c r="D387" s="2"/>
      <c r="E387" s="2"/>
      <c r="F387" s="2"/>
    </row>
    <row r="388" spans="2:6" x14ac:dyDescent="0.25">
      <c r="B388" s="2"/>
      <c r="C388" s="2"/>
      <c r="D388" s="2"/>
      <c r="E388" s="2"/>
      <c r="F388" s="2"/>
    </row>
    <row r="389" spans="2:6" x14ac:dyDescent="0.25">
      <c r="B389" s="2"/>
      <c r="C389" s="2"/>
      <c r="D389" s="2"/>
      <c r="E389" s="2"/>
      <c r="F389" s="2"/>
    </row>
    <row r="390" spans="2:6" x14ac:dyDescent="0.25">
      <c r="B390" s="2"/>
      <c r="C390" s="2"/>
      <c r="D390" s="2"/>
      <c r="E390" s="2"/>
      <c r="F390" s="2"/>
    </row>
    <row r="391" spans="2:6" x14ac:dyDescent="0.25">
      <c r="B391" s="2"/>
      <c r="C391" s="2"/>
      <c r="D391" s="2"/>
      <c r="E391" s="2"/>
      <c r="F391" s="2"/>
    </row>
    <row r="392" spans="2:6" x14ac:dyDescent="0.25">
      <c r="B392" s="2"/>
      <c r="C392" s="2"/>
      <c r="D392" s="2"/>
      <c r="E392" s="2"/>
      <c r="F392" s="2"/>
    </row>
    <row r="393" spans="2:6" x14ac:dyDescent="0.25">
      <c r="B393" s="2"/>
      <c r="C393" s="2"/>
      <c r="D393" s="2"/>
      <c r="E393" s="2"/>
      <c r="F393" s="2"/>
    </row>
    <row r="394" spans="2:6" x14ac:dyDescent="0.25">
      <c r="B394" s="2"/>
      <c r="C394" s="2"/>
      <c r="D394" s="2"/>
      <c r="E394" s="2"/>
      <c r="F394" s="2"/>
    </row>
    <row r="395" spans="2:6" x14ac:dyDescent="0.25">
      <c r="B395" s="2"/>
      <c r="C395" s="2"/>
      <c r="D395" s="2"/>
      <c r="E395" s="2"/>
      <c r="F395" s="2"/>
    </row>
    <row r="396" spans="2:6" x14ac:dyDescent="0.25">
      <c r="B396" s="2"/>
      <c r="C396" s="2"/>
      <c r="D396" s="2"/>
      <c r="E396" s="2"/>
      <c r="F396" s="2"/>
    </row>
    <row r="397" spans="2:6" x14ac:dyDescent="0.25">
      <c r="B397" s="2"/>
      <c r="C397" s="2"/>
      <c r="D397" s="2"/>
      <c r="E397" s="2"/>
      <c r="F397" s="2"/>
    </row>
    <row r="398" spans="2:6" x14ac:dyDescent="0.25">
      <c r="B398" s="2"/>
      <c r="C398" s="2"/>
      <c r="D398" s="2"/>
      <c r="E398" s="2"/>
      <c r="F398" s="2"/>
    </row>
    <row r="399" spans="2:6" x14ac:dyDescent="0.25">
      <c r="B399" s="2"/>
      <c r="C399" s="2"/>
      <c r="D399" s="2"/>
      <c r="E399" s="2"/>
      <c r="F399" s="2"/>
    </row>
    <row r="400" spans="2:6" x14ac:dyDescent="0.25">
      <c r="B400" s="2"/>
      <c r="C400" s="2"/>
      <c r="D400" s="2"/>
      <c r="E400" s="2"/>
      <c r="F400" s="2"/>
    </row>
    <row r="401" spans="2:6" x14ac:dyDescent="0.25">
      <c r="B401" s="2"/>
      <c r="C401" s="2"/>
      <c r="D401" s="2"/>
      <c r="E401" s="2"/>
      <c r="F401" s="2"/>
    </row>
    <row r="402" spans="2:6" x14ac:dyDescent="0.25">
      <c r="B402" s="2"/>
      <c r="C402" s="2"/>
      <c r="D402" s="2"/>
      <c r="E402" s="2"/>
      <c r="F402" s="2"/>
    </row>
    <row r="403" spans="2:6" x14ac:dyDescent="0.25">
      <c r="B403" s="2"/>
      <c r="C403" s="2"/>
      <c r="D403" s="2"/>
      <c r="E403" s="2"/>
      <c r="F403" s="2"/>
    </row>
    <row r="404" spans="2:6" x14ac:dyDescent="0.25">
      <c r="B404" s="2"/>
      <c r="C404" s="2"/>
      <c r="D404" s="2"/>
      <c r="E404" s="2"/>
      <c r="F404" s="2"/>
    </row>
    <row r="405" spans="2:6" x14ac:dyDescent="0.25">
      <c r="B405" s="2"/>
      <c r="C405" s="2"/>
      <c r="D405" s="2"/>
      <c r="E405" s="2"/>
      <c r="F405" s="2"/>
    </row>
    <row r="406" spans="2:6" x14ac:dyDescent="0.25">
      <c r="B406" s="2"/>
      <c r="C406" s="2"/>
      <c r="D406" s="2"/>
      <c r="E406" s="2"/>
      <c r="F406" s="2"/>
    </row>
    <row r="407" spans="2:6" x14ac:dyDescent="0.25">
      <c r="B407" s="2"/>
      <c r="C407" s="2"/>
      <c r="D407" s="2"/>
      <c r="E407" s="2"/>
      <c r="F407" s="2"/>
    </row>
    <row r="408" spans="2:6" x14ac:dyDescent="0.25">
      <c r="B408" s="2"/>
      <c r="C408" s="2"/>
      <c r="D408" s="2"/>
      <c r="E408" s="2"/>
      <c r="F408" s="2"/>
    </row>
    <row r="409" spans="2:6" x14ac:dyDescent="0.25">
      <c r="B409" s="2"/>
      <c r="C409" s="2"/>
      <c r="D409" s="2"/>
      <c r="E409" s="2"/>
      <c r="F409" s="2"/>
    </row>
    <row r="410" spans="2:6" x14ac:dyDescent="0.25">
      <c r="B410" s="2"/>
      <c r="C410" s="2"/>
      <c r="D410" s="2"/>
      <c r="E410" s="2"/>
      <c r="F410" s="2"/>
    </row>
    <row r="411" spans="2:6" x14ac:dyDescent="0.25">
      <c r="B411" s="2"/>
      <c r="C411" s="2"/>
      <c r="D411" s="2"/>
      <c r="E411" s="2"/>
      <c r="F411" s="2"/>
    </row>
    <row r="412" spans="2:6" x14ac:dyDescent="0.25">
      <c r="B412" s="2"/>
      <c r="C412" s="2"/>
      <c r="D412" s="2"/>
      <c r="E412" s="2"/>
      <c r="F412" s="2"/>
    </row>
    <row r="413" spans="2:6" x14ac:dyDescent="0.25">
      <c r="B413" s="2"/>
      <c r="C413" s="2"/>
      <c r="D413" s="2"/>
      <c r="E413" s="2"/>
      <c r="F413" s="2"/>
    </row>
    <row r="414" spans="2:6" x14ac:dyDescent="0.25">
      <c r="B414" s="2"/>
      <c r="C414" s="2"/>
      <c r="D414" s="2"/>
      <c r="E414" s="2"/>
      <c r="F414" s="2"/>
    </row>
    <row r="415" spans="2:6" x14ac:dyDescent="0.25">
      <c r="B415" s="2"/>
      <c r="C415" s="2"/>
      <c r="D415" s="2"/>
      <c r="E415" s="2"/>
      <c r="F415" s="2"/>
    </row>
    <row r="416" spans="2:6" x14ac:dyDescent="0.25">
      <c r="B416" s="2"/>
      <c r="C416" s="2"/>
      <c r="D416" s="2"/>
      <c r="E416" s="2"/>
      <c r="F416" s="2"/>
    </row>
    <row r="417" spans="2:6" x14ac:dyDescent="0.25">
      <c r="B417" s="2"/>
      <c r="C417" s="2"/>
      <c r="D417" s="2"/>
      <c r="E417" s="2"/>
      <c r="F417" s="2"/>
    </row>
    <row r="418" spans="2:6" x14ac:dyDescent="0.25">
      <c r="B418" s="2"/>
      <c r="C418" s="2"/>
      <c r="D418" s="2"/>
      <c r="E418" s="2"/>
      <c r="F418" s="2"/>
    </row>
    <row r="419" spans="2:6" x14ac:dyDescent="0.25">
      <c r="B419" s="2"/>
      <c r="C419" s="2"/>
      <c r="D419" s="2"/>
      <c r="E419" s="2"/>
      <c r="F419" s="2"/>
    </row>
    <row r="420" spans="2:6" x14ac:dyDescent="0.25">
      <c r="B420" s="2"/>
      <c r="C420" s="2"/>
      <c r="D420" s="2"/>
      <c r="E420" s="2"/>
      <c r="F420" s="2"/>
    </row>
    <row r="421" spans="2:6" x14ac:dyDescent="0.25">
      <c r="B421" s="2"/>
      <c r="C421" s="2"/>
      <c r="D421" s="2"/>
      <c r="E421" s="2"/>
      <c r="F421" s="2"/>
    </row>
    <row r="422" spans="2:6" x14ac:dyDescent="0.25">
      <c r="B422" s="2"/>
      <c r="C422" s="2"/>
      <c r="D422" s="2"/>
      <c r="E422" s="2"/>
      <c r="F422" s="2"/>
    </row>
    <row r="423" spans="2:6" x14ac:dyDescent="0.25">
      <c r="B423" s="2"/>
      <c r="C423" s="2"/>
      <c r="D423" s="2"/>
      <c r="E423" s="2"/>
      <c r="F423" s="2"/>
    </row>
    <row r="424" spans="2:6" x14ac:dyDescent="0.25">
      <c r="B424" s="2"/>
      <c r="C424" s="2"/>
      <c r="D424" s="2"/>
      <c r="E424" s="2"/>
      <c r="F424" s="2"/>
    </row>
    <row r="425" spans="2:6" x14ac:dyDescent="0.25">
      <c r="B425" s="2"/>
      <c r="C425" s="2"/>
      <c r="D425" s="2"/>
      <c r="E425" s="2"/>
      <c r="F425" s="2"/>
    </row>
    <row r="426" spans="2:6" x14ac:dyDescent="0.25">
      <c r="B426" s="2"/>
      <c r="C426" s="2"/>
      <c r="D426" s="2"/>
      <c r="E426" s="2"/>
      <c r="F426" s="2"/>
    </row>
    <row r="427" spans="2:6" x14ac:dyDescent="0.25">
      <c r="B427" s="2"/>
      <c r="C427" s="2"/>
      <c r="D427" s="2"/>
      <c r="E427" s="2"/>
      <c r="F427" s="2"/>
    </row>
    <row r="428" spans="2:6" x14ac:dyDescent="0.25">
      <c r="B428" s="2"/>
      <c r="C428" s="2"/>
      <c r="D428" s="2"/>
      <c r="E428" s="2"/>
      <c r="F428" s="2"/>
    </row>
  </sheetData>
  <mergeCells count="1">
    <mergeCell ref="D1:F1"/>
  </mergeCells>
  <pageMargins left="0.31496062992125984" right="0.39370078740157483" top="0.31496062992125984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2023-03-13T07:06:04Z</dcterms:modified>
</cp:coreProperties>
</file>