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896" windowHeight="9252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0" i="1" l="1"/>
  <c r="E111" i="1"/>
  <c r="E71" i="1" l="1"/>
  <c r="E155" i="1" l="1"/>
  <c r="E154" i="1"/>
  <c r="D155" i="1"/>
  <c r="D154" i="1" s="1"/>
  <c r="E165" i="1"/>
  <c r="D146" i="1"/>
  <c r="D139" i="1" s="1"/>
  <c r="D126" i="1"/>
  <c r="D116" i="1" s="1"/>
  <c r="D165" i="1"/>
  <c r="E162" i="1"/>
  <c r="E160" i="1"/>
  <c r="D160" i="1"/>
  <c r="D159" i="1" s="1"/>
  <c r="F143" i="1" l="1"/>
  <c r="F131" i="1" l="1"/>
  <c r="F125" i="1"/>
  <c r="E114" i="1"/>
  <c r="D114" i="1"/>
  <c r="F115" i="1"/>
  <c r="F114" i="1" s="1"/>
  <c r="F104" i="1"/>
  <c r="F100" i="1"/>
  <c r="F97" i="1"/>
  <c r="F96" i="1"/>
  <c r="F94" i="1"/>
  <c r="F91" i="1"/>
  <c r="E76" i="1"/>
  <c r="D57" i="1" l="1"/>
  <c r="E58" i="1"/>
  <c r="D55" i="1" l="1"/>
  <c r="E40" i="1"/>
  <c r="D40" i="1"/>
  <c r="D31" i="1"/>
  <c r="E31" i="1"/>
  <c r="E9" i="1" l="1"/>
  <c r="E107" i="1" l="1"/>
  <c r="E106" i="1" s="1"/>
  <c r="E73" i="1"/>
  <c r="E67" i="1"/>
  <c r="F164" i="1"/>
  <c r="F161" i="1"/>
  <c r="F158" i="1"/>
  <c r="F157" i="1"/>
  <c r="F156" i="1"/>
  <c r="F153" i="1"/>
  <c r="F152" i="1"/>
  <c r="F151" i="1"/>
  <c r="F150" i="1"/>
  <c r="F149" i="1"/>
  <c r="F148" i="1"/>
  <c r="F147" i="1"/>
  <c r="F145" i="1"/>
  <c r="F144" i="1"/>
  <c r="F142" i="1"/>
  <c r="F141" i="1"/>
  <c r="F138" i="1"/>
  <c r="F137" i="1"/>
  <c r="F136" i="1"/>
  <c r="F135" i="1"/>
  <c r="F134" i="1"/>
  <c r="F133" i="1"/>
  <c r="F129" i="1"/>
  <c r="F128" i="1"/>
  <c r="F127" i="1"/>
  <c r="F120" i="1"/>
  <c r="F124" i="1"/>
  <c r="F123" i="1"/>
  <c r="F122" i="1"/>
  <c r="F121" i="1"/>
  <c r="F119" i="1"/>
  <c r="F118" i="1"/>
  <c r="F117" i="1"/>
  <c r="F113" i="1"/>
  <c r="F108" i="1"/>
  <c r="F101" i="1"/>
  <c r="F99" i="1"/>
  <c r="F98" i="1"/>
  <c r="F95" i="1"/>
  <c r="F92" i="1"/>
  <c r="F88" i="1"/>
  <c r="F87" i="1"/>
  <c r="F86" i="1"/>
  <c r="F85" i="1"/>
  <c r="F83" i="1"/>
  <c r="F81" i="1"/>
  <c r="F79" i="1"/>
  <c r="F77" i="1"/>
  <c r="F72" i="1"/>
  <c r="F66" i="1"/>
  <c r="F62" i="1"/>
  <c r="F61" i="1"/>
  <c r="F59" i="1"/>
  <c r="F56" i="1"/>
  <c r="F54" i="1"/>
  <c r="F51" i="1"/>
  <c r="F49" i="1"/>
  <c r="F48" i="1"/>
  <c r="F47" i="1"/>
  <c r="F45" i="1"/>
  <c r="F43" i="1"/>
  <c r="F41" i="1"/>
  <c r="F37" i="1"/>
  <c r="F34" i="1"/>
  <c r="F32" i="1"/>
  <c r="F29" i="1"/>
  <c r="F26" i="1"/>
  <c r="F25" i="1"/>
  <c r="F23" i="1"/>
  <c r="F21" i="1"/>
  <c r="F20" i="1"/>
  <c r="F19" i="1"/>
  <c r="F18" i="1"/>
  <c r="F13" i="1"/>
  <c r="F12" i="1"/>
  <c r="F11" i="1"/>
  <c r="F10" i="1"/>
  <c r="D163" i="1" l="1"/>
  <c r="F163" i="1" s="1"/>
  <c r="F132" i="1" l="1"/>
  <c r="F140" i="1"/>
  <c r="F130" i="1" l="1"/>
  <c r="E126" i="1"/>
  <c r="E82" i="1"/>
  <c r="D82" i="1"/>
  <c r="E80" i="1"/>
  <c r="D80" i="1"/>
  <c r="F80" i="1" l="1"/>
  <c r="F82" i="1"/>
  <c r="E53" i="1"/>
  <c r="D53" i="1"/>
  <c r="E55" i="1"/>
  <c r="E50" i="1"/>
  <c r="D50" i="1"/>
  <c r="D44" i="1"/>
  <c r="F50" i="1" l="1"/>
  <c r="F55" i="1"/>
  <c r="F53" i="1"/>
  <c r="D52" i="1"/>
  <c r="E52" i="1"/>
  <c r="D162" i="1"/>
  <c r="F162" i="1" s="1"/>
  <c r="F52" i="1" l="1"/>
  <c r="E22" i="1"/>
  <c r="D22" i="1"/>
  <c r="F22" i="1" l="1"/>
  <c r="E112" i="1"/>
  <c r="D112" i="1"/>
  <c r="D111" i="1" s="1"/>
  <c r="D110" i="1" s="1"/>
  <c r="F112" i="1" l="1"/>
  <c r="D107" i="1"/>
  <c r="D106" i="1" l="1"/>
  <c r="F106" i="1" s="1"/>
  <c r="F107" i="1"/>
  <c r="E159" i="1" l="1"/>
  <c r="F160" i="1"/>
  <c r="E84" i="1"/>
  <c r="D84" i="1"/>
  <c r="F84" i="1" l="1"/>
  <c r="E78" i="1"/>
  <c r="D78" i="1"/>
  <c r="D76" i="1"/>
  <c r="E70" i="1"/>
  <c r="D71" i="1"/>
  <c r="D70" i="1" s="1"/>
  <c r="E65" i="1"/>
  <c r="E64" i="1" s="1"/>
  <c r="D65" i="1"/>
  <c r="F65" i="1" l="1"/>
  <c r="F76" i="1"/>
  <c r="F78" i="1"/>
  <c r="F70" i="1"/>
  <c r="F71" i="1"/>
  <c r="D75" i="1"/>
  <c r="D69" i="1" s="1"/>
  <c r="E75" i="1"/>
  <c r="F159" i="1"/>
  <c r="E69" i="1" l="1"/>
  <c r="F69" i="1" s="1"/>
  <c r="F75" i="1"/>
  <c r="E146" i="1"/>
  <c r="E139" i="1" l="1"/>
  <c r="F146" i="1"/>
  <c r="F139" i="1" l="1"/>
  <c r="F111" i="1"/>
  <c r="D64" i="1"/>
  <c r="D63" i="1" s="1"/>
  <c r="E46" i="1"/>
  <c r="D46" i="1"/>
  <c r="E44" i="1"/>
  <c r="F44" i="1" s="1"/>
  <c r="E42" i="1"/>
  <c r="D42" i="1"/>
  <c r="D39" i="1" l="1"/>
  <c r="D38" i="1" s="1"/>
  <c r="F40" i="1"/>
  <c r="F42" i="1"/>
  <c r="F46" i="1"/>
  <c r="E63" i="1"/>
  <c r="F63" i="1" s="1"/>
  <c r="F64" i="1"/>
  <c r="E39" i="1"/>
  <c r="E36" i="1"/>
  <c r="E35" i="1" s="1"/>
  <c r="D36" i="1"/>
  <c r="E33" i="1"/>
  <c r="D33" i="1"/>
  <c r="F33" i="1" l="1"/>
  <c r="E57" i="1"/>
  <c r="F57" i="1" s="1"/>
  <c r="F58" i="1"/>
  <c r="F31" i="1"/>
  <c r="F36" i="1"/>
  <c r="E38" i="1"/>
  <c r="F39" i="1"/>
  <c r="F38" i="1" l="1"/>
  <c r="D35" i="1"/>
  <c r="F35" i="1" s="1"/>
  <c r="D30" i="1" l="1"/>
  <c r="E30" i="1"/>
  <c r="E28" i="1"/>
  <c r="D28" i="1"/>
  <c r="F28" i="1" l="1"/>
  <c r="F30" i="1"/>
  <c r="D27" i="1"/>
  <c r="E27" i="1"/>
  <c r="F27" i="1" l="1"/>
  <c r="E17" i="1"/>
  <c r="D17" i="1"/>
  <c r="D16" i="1" s="1"/>
  <c r="D9" i="1"/>
  <c r="D8" i="1" s="1"/>
  <c r="D7" i="1" s="1"/>
  <c r="E16" i="1" l="1"/>
  <c r="F16" i="1" s="1"/>
  <c r="F17" i="1"/>
  <c r="E8" i="1"/>
  <c r="F9" i="1"/>
  <c r="F8" i="1" l="1"/>
  <c r="E7" i="1"/>
  <c r="F7" i="1" s="1"/>
  <c r="F126" i="1"/>
  <c r="E116" i="1"/>
  <c r="E109" i="1" s="1"/>
  <c r="F116" i="1" l="1"/>
  <c r="E167" i="1" l="1"/>
  <c r="F155" i="1"/>
  <c r="F110" i="1" l="1"/>
  <c r="D109" i="1"/>
  <c r="F154" i="1"/>
  <c r="F109" i="1" l="1"/>
  <c r="D167" i="1"/>
  <c r="F167" i="1" s="1"/>
</calcChain>
</file>

<file path=xl/sharedStrings.xml><?xml version="1.0" encoding="utf-8"?>
<sst xmlns="http://schemas.openxmlformats.org/spreadsheetml/2006/main" count="342" uniqueCount="326">
  <si>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</si>
  <si>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</si>
  <si>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</si>
  <si>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</si>
  <si>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</si>
  <si>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</si>
  <si>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</si>
  <si>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</si>
  <si>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</si>
  <si>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</si>
  <si>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</si>
  <si>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</si>
  <si>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</si>
  <si>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</si>
  <si>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</si>
  <si>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</si>
  <si>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</si>
  <si>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</si>
  <si>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</si>
  <si>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</si>
  <si>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</si>
  <si>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</si>
  <si>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</si>
  <si>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</si>
  <si>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</si>
  <si>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</si>
  <si>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</si>
  <si>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</si>
  <si>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Единый налог на вменённый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</si>
  <si>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</si>
  <si>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</si>
  <si>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</si>
  <si>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</si>
  <si>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</si>
  <si>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</si>
  <si>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</si>
  <si>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</si>
  <si>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</si>
  <si>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</si>
  <si>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</si>
  <si>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</si>
  <si>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</si>
  <si>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</si>
  <si>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</si>
  <si>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</si>
  <si>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</si>
  <si>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</si>
  <si>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</si>
  <si>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</si>
  <si>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</si>
  <si>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</si>
  <si>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</si>
  <si>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</si>
  <si>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</si>
  <si>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</si>
  <si>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</si>
  <si>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</si>
  <si>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</si>
  <si>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</si>
  <si>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</si>
  <si>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</si>
  <si>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</si>
  <si>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</si>
  <si>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</si>
  <si>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</si>
  <si>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</si>
  <si>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обеспечение государственных гарантий прав граждан на получение бесплатного начального, основного среднего, полного (общего), а также дополнительного образования в муниципальных образованиях</t>
  </si>
  <si>
    <t xml:space="preserve">- на реализацию государственных полномочий по организации и исполнению функций комиссий по делам несовершеннолетних и защите их прав   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</si>
  <si>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</si>
  <si>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-на обеспечение общедоступного и бесплатного дошкольного образования в муниципальных дошкольных образовательных организациях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</si>
  <si>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</si>
  <si>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</si>
  <si>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</si>
  <si>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</si>
  <si>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</si>
  <si>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</si>
  <si>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</si>
  <si>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</si>
  <si>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</si>
  <si>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</si>
  <si>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</si>
  <si>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</si>
  <si>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</si>
  <si>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</si>
  <si>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</si>
  <si>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1 05 02000 02 0000 110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</si>
  <si>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</si>
  <si>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</si>
  <si>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</si>
  <si>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</si>
  <si>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</si>
  <si>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</si>
  <si>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</si>
  <si>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</si>
  <si>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</si>
  <si>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</si>
  <si>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</si>
  <si>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</si>
  <si>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</si>
  <si>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</si>
  <si>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</si>
  <si>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</si>
  <si>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</si>
  <si>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</si>
  <si>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</si>
  <si>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</si>
  <si>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</si>
  <si>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</si>
  <si>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</si>
  <si>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</si>
  <si>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</si>
  <si>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на осуществление государственных полномочий по выплате компенсации расходов на оплату жилых помещений, отопления и освещения педагогическим работникам, проживающих и работающих в сельской местности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</si>
  <si>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</si>
  <si>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</si>
  <si>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</si>
  <si>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</si>
  <si>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</si>
  <si>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</si>
  <si>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</si>
  <si>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</si>
  <si>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</si>
  <si>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</si>
  <si>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</si>
  <si>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</si>
  <si>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</si>
  <si>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</si>
  <si>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</si>
  <si>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</si>
  <si>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</si>
  <si>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</si>
  <si>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</si>
  <si>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</si>
  <si>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</si>
  <si>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</si>
  <si>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</si>
  <si>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</si>
  <si>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</si>
  <si>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</si>
  <si>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</si>
  <si>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</si>
  <si>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</si>
  <si>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</si>
  <si>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</si>
  <si>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</si>
  <si>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</si>
  <si>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</si>
  <si>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</si>
  <si>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</si>
  <si>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</si>
  <si>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</si>
  <si>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</si>
  <si>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</si>
  <si>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</si>
  <si>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</si>
  <si>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</si>
  <si>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</si>
  <si>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</si>
  <si>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</si>
  <si>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</si>
  <si>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2 02 10000 00 0000 150</t>
  </si>
  <si>
    <t>2 02 15000 00 0000 150</t>
  </si>
  <si>
    <t>2 02 15002 04 0000 150</t>
  </si>
  <si>
    <t>2 02 20000 00 0000 150</t>
  </si>
  <si>
    <t>2 02 29999 00 0000 150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</si>
  <si>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</si>
  <si>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</si>
  <si>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</si>
  <si>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</si>
  <si>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</si>
  <si>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</si>
  <si>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</si>
  <si>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</si>
  <si>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</si>
  <si>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</si>
  <si>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</si>
  <si>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</si>
  <si>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</si>
  <si>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</si>
  <si>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</si>
  <si>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</si>
  <si>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на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</si>
  <si>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</si>
  <si>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</si>
  <si>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</si>
  <si>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</si>
  <si>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Прочие субсидии, в том числе:</t>
  </si>
  <si>
    <t>2 02 39999 00 0000 150</t>
  </si>
  <si>
    <t>2 02 39999 04 2217 150</t>
  </si>
  <si>
    <t>Иные межбюджетные трансферты</t>
  </si>
  <si>
    <t>2 02 40000 00 0000 150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</si>
  <si>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</si>
  <si>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</si>
  <si>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</si>
  <si>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</si>
  <si>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</si>
  <si>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</si>
  <si>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</si>
  <si>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</si>
  <si>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</si>
  <si>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</si>
  <si>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</si>
  <si>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</si>
  <si>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</si>
  <si>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</si>
  <si>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</si>
  <si>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</si>
  <si>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2 02 20216 04 2227 150</t>
  </si>
  <si>
    <t>2 02 20216 04 2224 150</t>
  </si>
  <si>
    <t>2 02 20216 04 2125 150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</si>
  <si>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</si>
  <si>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</si>
  <si>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специализированных жилых помещений за счет средств областного бюджета Тверской области</t>
  </si>
  <si>
    <t>1 17 00000 04 0000 180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</si>
  <si>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</si>
  <si>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</si>
  <si>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</si>
  <si>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</si>
  <si>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</si>
  <si>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</si>
  <si>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</si>
  <si>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Налог, взимаемый в связи с применением упрощенной системы налогообложения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</si>
  <si>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</si>
  <si>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</si>
  <si>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</si>
  <si>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</si>
  <si>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1 11 07000 00 0000 120</t>
  </si>
  <si>
    <t>Платежи от государственных и муниципальных унитарных предприятий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</si>
  <si>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</si>
  <si>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</si>
  <si>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</si>
  <si>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</si>
  <si>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</si>
  <si>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</si>
  <si>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</si>
  <si>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1 11 09080 00 0000 120</t>
  </si>
  <si>
    <t>1 14 13000 00 0000 000</t>
  </si>
  <si>
    <t>Доходы от приватизации имущества, находящегося в государственной и муниципальной собственности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</si>
  <si>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</si>
  <si>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</si>
  <si>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</si>
  <si>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</si>
  <si>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</si>
  <si>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</si>
  <si>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</si>
  <si>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</si>
  <si>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2 07 04050 04 3037 150</t>
  </si>
  <si>
    <t>Прочие безвозмездные поступления в бюджеты городских округов (Средства на проведение турслета им. В.И.Роборовского)</t>
  </si>
  <si>
    <t>на осуществление отдельных государственных полномочий Тверской области по созданию административных   комиссий и определению перечня должностных лиц,  уполномоченных составлять протоколы об административных правонарушениях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</si>
  <si>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</si>
  <si>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</si>
  <si>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</si>
  <si>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</si>
  <si>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2 02 49999 00 0000 150</t>
  </si>
  <si>
    <t>Субсидии на обеспечение жилыми помещениями малоимущих многодетных семей, нуждающихся в жилых помещениях</t>
  </si>
  <si>
    <t>2 02 29999 04 2045 150</t>
  </si>
  <si>
    <t>2 02 25467 04 0000 150</t>
  </si>
  <si>
    <t>2 02 25519 04 0000 150</t>
  </si>
  <si>
    <t xml:space="preserve">Субсидии на государственную поддержку отрасли культуры 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</si>
  <si>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</t>
  </si>
  <si>
    <t>2 02 29999 04 2244 150</t>
  </si>
  <si>
    <t>Прочие субсидии бюджетам городских округов (на осуществление единовременной выплаты к началу учебного года работникам муниципальных образовательных организаций)</t>
  </si>
  <si>
    <t>Код дохода бюджетной классификации Российской Федерации</t>
  </si>
  <si>
    <t xml:space="preserve">Утверждено решением о бюджете Удомельского городского округа с учетом изменений </t>
  </si>
  <si>
    <t xml:space="preserve">Кассовое исполнение </t>
  </si>
  <si>
    <t>Исполнено в %</t>
  </si>
  <si>
    <t>св.100</t>
  </si>
  <si>
    <t>1 13 02990 04 0000 130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</si>
  <si>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</si>
  <si>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</si>
  <si>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</si>
  <si>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1 14 02040 04 0000 440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</si>
  <si>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</si>
  <si>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</si>
  <si>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</si>
  <si>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1 16 01093 01 0000 140</t>
  </si>
  <si>
    <t>Административные штрафы, установленные главой 9 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</si>
  <si>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1 16 01103 01 0000 140</t>
  </si>
  <si>
    <t>Административные штрафы, установленные главой 10 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</si>
  <si>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</si>
  <si>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 главой 13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</si>
  <si>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</si>
  <si>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 главой 15 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 пункте 6 статьи 46 Бюджетного кодекса Российской Федерации), налагаемые мировыми судьями, комиссиями по делам несовершеннолетних и защите их прав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</si>
  <si>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</si>
  <si>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</si>
  <si>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1 16 10123 01 0000 140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</si>
  <si>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</si>
  <si>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</si>
  <si>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2 02 225304 04 0000 150</t>
  </si>
  <si>
    <t>2 19 00000 00 0000 000</t>
  </si>
  <si>
    <t>Возрат остатков субсидий, субвенций и иных межбюджетных трансфертов, имеющих целевое назаначение, прошлых лет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</si>
  <si>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</si>
  <si>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</si>
  <si>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</si>
  <si>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r>
      <t xml:space="preserve">Субсидии бюджетам </t>
    </r>
    <r>
      <rPr>
        <sz val="11"/>
        <color rgb="FF000000"/>
        <rFont val="Times New Roman"/>
        <family val="1"/>
        <charset val="204"/>
      </rPr>
      <t>бюджетной системы</t>
    </r>
    <r>
      <rPr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</si>
  <si>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</si>
  <si>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Прочие межбюджетные трансферты, передаваемые бюджетам </t>
  </si>
  <si>
    <t xml:space="preserve">Субсидии на организацию городских округов 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учреждений </t>
  </si>
  <si>
    <t>Доходы бюджета Удомельского городского округа по кодам классификации доходов бюджета за 2023 год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</si>
  <si>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</si>
  <si>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</si>
  <si>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1 05 01000 00 0000 110</t>
  </si>
  <si>
    <t>1 01 02130 01 0000 110</t>
  </si>
  <si>
    <t>1 01 02140 01 0000 110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</si>
  <si>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</si>
  <si>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</si>
  <si>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</si>
  <si>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округов за достижение показателей деятельности органов местного самоуправления</t>
  </si>
  <si>
    <t>2 02 16549 00 0000 150</t>
  </si>
  <si>
    <t>2 02 16549 04 0000 150</t>
  </si>
  <si>
    <t>2 02 25599 04 0000 150</t>
  </si>
  <si>
    <t>2 02 29999 04 2075 150</t>
  </si>
  <si>
    <t>2 02 29999 04 9022 150</t>
  </si>
  <si>
    <t>2 02 29999 04 9023 150</t>
  </si>
  <si>
    <t>2 02 30000 00 0000 150</t>
  </si>
  <si>
    <t>2 02 35179 04 0000 150</t>
  </si>
  <si>
    <t>2 02 49999 04 2164 150</t>
  </si>
  <si>
    <t>2 02 49999 04 8002 150</t>
  </si>
  <si>
    <t>2 02 49999 04 9022 150</t>
  </si>
  <si>
    <t>Субсидии бюджетам городских округов на подготовку проектов межевания земельных участков и на проведение кадастровых работ</t>
  </si>
  <si>
    <t>Субсидии бюджетам на приобретение и установку плоскостных спортивных сооружений и оборудования на плоскостные спортивные сооружения на территории Тверской области</t>
  </si>
  <si>
    <t>Прочие субсидии бюджетам городских округов (на реализацию программ по поддержке местных инициатив по проекту "Капитальный ремонт ограждения гражданского кладбища с.Еремково по адресу: Тверская обл., Удомельский городской округ, с. Еремково")</t>
  </si>
  <si>
    <t>Прочие субсидии бюджетам городских округов (на реализацию программ по поддержке местных инициатив по проекту "Приобретение трактора Беларус 320.4 М (или эквивалента) с навесным оборудованием (отвал. щетка. газонокосилка) для нужд Удомельского городского округа"</t>
  </si>
  <si>
    <t>Прочие межбюджетные трансферты, передаваемые бюджетам городских округов (на реализацию образовательных проектов в рамках поддержки школьных инициатив Тверской области (Проект "Комфортная и безопасная образовательная среда современной школы"))</t>
  </si>
  <si>
    <t>Прочие межбюджетные трансферты, передаваемые бюджетам городских округов (на реализацию программ по поддержке местных инициатив по обращениям, поступающим к депутатам Законодательного Собрания Тверской области по проекту "Капитальный ремонт ограждения гражданского кладбища с.Еремково по адресу: Тверская обл., Удомельский городской округ, с. Еремково")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</si>
  <si>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</si>
  <si>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Приложение 2                                              к решению Удомельской городской Думы     от_________№____                       "Об исполнении бюджета Удомельского городского округа  за 2023 год"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</si>
</sst>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5">
      <alignment horizontal="left" vertical="top" wrapText="1"/>
    </xf>
  </cellStyleXfs>
  <cellXfs count="80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justify" vertical="top"/>
    </xf>
    <xf numFmtId="0" fontId="2" fillId="0" borderId="0" xfId="0" applyFont="1"/>
    <xf numFmtId="0" fontId="4" fillId="0" borderId="1" xfId="0" applyNumberFormat="1" applyFont="1" applyFill="1" applyBorder="1" applyAlignment="1">
      <alignment horizontal="justify" vertical="top" wrapText="1"/>
    </xf>
    <xf numFmtId="166" fontId="0" fillId="0" borderId="0" xfId="0" applyNumberFormat="1"/>
    <xf numFmtId="166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/>
    <xf numFmtId="0" fontId="2" fillId="0" borderId="0" xfId="0" applyFont="1" applyFill="1" applyAlignment="1">
      <alignment vertical="top" wrapText="1"/>
    </xf>
    <xf numFmtId="0" fontId="6" fillId="0" borderId="1" xfId="0" applyNumberFormat="1" applyFont="1" applyFill="1" applyBorder="1" applyAlignment="1">
      <alignment horizontal="justify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left" vertical="top" wrapText="1"/>
    </xf>
    <xf numFmtId="166" fontId="4" fillId="2" borderId="5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166" fontId="2" fillId="0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horizontal="right" vertical="top"/>
    </xf>
    <xf numFmtId="166" fontId="6" fillId="0" borderId="1" xfId="9" applyNumberFormat="1" applyFont="1" applyFill="1" applyBorder="1" applyAlignment="1">
      <alignment horizontal="right" vertical="top"/>
    </xf>
    <xf numFmtId="166" fontId="5" fillId="0" borderId="1" xfId="12" applyNumberFormat="1" applyFont="1" applyFill="1" applyBorder="1" applyAlignment="1">
      <alignment horizontal="right" vertical="top"/>
    </xf>
    <xf numFmtId="166" fontId="6" fillId="0" borderId="1" xfId="3" applyNumberFormat="1" applyFont="1" applyFill="1" applyBorder="1" applyAlignment="1">
      <alignment horizontal="right" vertical="top" wrapText="1"/>
    </xf>
    <xf numFmtId="166" fontId="5" fillId="0" borderId="1" xfId="11" applyNumberFormat="1" applyFont="1" applyFill="1" applyBorder="1" applyAlignment="1">
      <alignment horizontal="right" vertical="top"/>
    </xf>
    <xf numFmtId="166" fontId="5" fillId="0" borderId="1" xfId="10" applyNumberFormat="1" applyFont="1" applyFill="1" applyBorder="1" applyAlignment="1">
      <alignment horizontal="right" vertical="top" wrapText="1"/>
    </xf>
    <xf numFmtId="166" fontId="6" fillId="0" borderId="1" xfId="10" applyNumberFormat="1" applyFont="1" applyFill="1" applyBorder="1" applyAlignment="1">
      <alignment horizontal="right" vertical="top"/>
    </xf>
    <xf numFmtId="166" fontId="5" fillId="0" borderId="1" xfId="8" applyNumberFormat="1" applyFont="1" applyFill="1" applyBorder="1" applyAlignment="1">
      <alignment horizontal="right" vertical="top"/>
    </xf>
    <xf numFmtId="166" fontId="6" fillId="0" borderId="1" xfId="4" applyNumberFormat="1" applyFont="1" applyFill="1" applyBorder="1" applyAlignment="1">
      <alignment horizontal="right" vertical="top"/>
    </xf>
    <xf numFmtId="166" fontId="5" fillId="0" borderId="1" xfId="4" applyNumberFormat="1" applyFont="1" applyFill="1" applyBorder="1" applyAlignment="1">
      <alignment horizontal="right" vertical="top"/>
    </xf>
    <xf numFmtId="166" fontId="6" fillId="0" borderId="1" xfId="7" applyNumberFormat="1" applyFont="1" applyFill="1" applyBorder="1" applyAlignment="1">
      <alignment horizontal="right" vertical="top" wrapText="1"/>
    </xf>
    <xf numFmtId="166" fontId="6" fillId="0" borderId="1" xfId="2" applyNumberFormat="1" applyFont="1" applyFill="1" applyBorder="1" applyAlignment="1">
      <alignment horizontal="right" vertical="top"/>
    </xf>
    <xf numFmtId="166" fontId="5" fillId="0" borderId="1" xfId="3" applyNumberFormat="1" applyFont="1" applyFill="1" applyBorder="1" applyAlignment="1">
      <alignment horizontal="right" vertical="top" wrapText="1"/>
    </xf>
    <xf numFmtId="166" fontId="6" fillId="0" borderId="1" xfId="1" applyNumberFormat="1" applyFont="1" applyFill="1" applyBorder="1" applyAlignment="1">
      <alignment horizontal="right" vertical="top"/>
    </xf>
    <xf numFmtId="166" fontId="6" fillId="0" borderId="1" xfId="5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166" fontId="2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justify" vertical="top" wrapText="1"/>
    </xf>
    <xf numFmtId="166" fontId="2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66" fontId="2" fillId="2" borderId="0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justify" vertical="center" wrapText="1"/>
    </xf>
    <xf numFmtId="166" fontId="2" fillId="4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justify" vertical="top" wrapText="1"/>
    </xf>
    <xf numFmtId="166" fontId="5" fillId="4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166" fontId="3" fillId="2" borderId="1" xfId="0" applyNumberFormat="1" applyFont="1" applyFill="1" applyBorder="1" applyAlignment="1">
      <alignment horizontal="right" vertical="top"/>
    </xf>
  </cellXfs>
  <cellStyles count="14">
    <cellStyle name="xl44" xfId="13"/>
    <cellStyle name="Обычный" xfId="0" builtinId="0"/>
    <cellStyle name="Обычный 10" xfId="4"/>
    <cellStyle name="Обычный 11" xfId="7"/>
    <cellStyle name="Обычный 2 2" xfId="12"/>
    <cellStyle name="Обычный 8" xfId="6"/>
    <cellStyle name="Обычный_Прилож. № (общее образ) " xfId="11"/>
    <cellStyle name="Финансовый 10" xfId="1"/>
    <cellStyle name="Финансовый 2" xfId="3"/>
    <cellStyle name="Финансовый 2 2" xfId="10"/>
    <cellStyle name="Финансовый 3 5" xfId="8"/>
    <cellStyle name="Финансовый 4" xfId="9"/>
    <cellStyle name="Финансовый 6" xfId="5"/>
    <cellStyle name="Финансов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0"/>
  <sheetViews>
    <sheetView tabSelected="1" topLeftCell="B104" zoomScaleNormal="100" zoomScaleSheetLayoutView="142" workbookViewId="0">
      <selection activeCell="E105" sqref="E105"/>
    </sheetView>
  </sheetViews>
  <sheetFormatPr defaultRowHeight="14.4" x14ac:dyDescent="0.3"/>
  <cols>
    <col min="1" max="1" width="0" hidden="1" customWidth="1"/>
    <col min="2" max="2" width="23.33203125" customWidth="1"/>
    <col min="3" max="3" width="37.109375" customWidth="1"/>
    <col min="4" max="4" width="11.88671875" style="53" customWidth="1"/>
    <col min="5" max="5" width="12.33203125" style="53" customWidth="1"/>
    <col min="6" max="6" width="11.33203125" style="53" customWidth="1"/>
    <col min="11" max="11" width="9.109375" customWidth="1"/>
  </cols>
  <sheetData>
    <row r="1" spans="2:7" ht="93.75" customHeight="1" x14ac:dyDescent="0.3">
      <c r="D1" s="76" t="s">
        <v>325</v>
      </c>
      <c r="E1" s="76"/>
      <c r="F1" s="76"/>
    </row>
    <row r="2" spans="2:7" s="21" customFormat="1" ht="16.5" customHeight="1" x14ac:dyDescent="0.3">
      <c r="D2" s="31"/>
      <c r="E2" s="31"/>
      <c r="F2" s="31"/>
    </row>
    <row r="3" spans="2:7" ht="16.5" customHeight="1" x14ac:dyDescent="0.3">
      <c r="B3" s="20" t="s">
        <v>297</v>
      </c>
      <c r="C3" s="20"/>
      <c r="D3" s="49"/>
      <c r="E3" s="49"/>
      <c r="F3" s="49"/>
    </row>
    <row r="4" spans="2:7" s="21" customFormat="1" x14ac:dyDescent="0.3">
      <c r="B4" s="20"/>
      <c r="C4" s="20"/>
      <c r="D4" s="49"/>
      <c r="E4" s="49"/>
      <c r="F4" s="49"/>
    </row>
    <row r="5" spans="2:7" x14ac:dyDescent="0.3">
      <c r="B5" s="16"/>
      <c r="C5" s="16"/>
      <c r="D5" s="49"/>
      <c r="E5" s="49"/>
      <c r="F5" s="49" t="s">
        <v>0</v>
      </c>
      <c r="G5" s="1"/>
    </row>
    <row r="6" spans="2:7" ht="171" customHeight="1" x14ac:dyDescent="0.3">
      <c r="B6" s="28" t="s">
        <v>261</v>
      </c>
      <c r="C6" s="28" t="s">
        <v>7</v>
      </c>
      <c r="D6" s="28" t="s">
        <v>262</v>
      </c>
      <c r="E6" s="28" t="s">
        <v>263</v>
      </c>
      <c r="F6" s="28" t="s">
        <v>264</v>
      </c>
    </row>
    <row r="7" spans="2:7" ht="15" customHeight="1" x14ac:dyDescent="0.3">
      <c r="B7" s="77" t="s">
        <v>1</v>
      </c>
      <c r="C7" s="78" t="s">
        <v>2</v>
      </c>
      <c r="D7" s="79">
        <f>D8+D16+D22+D27+D35+D38+D57+D63+D69+D84+D106</f>
        <v>497929.50000000006</v>
      </c>
      <c r="E7" s="79">
        <f>E8+E16+E22+E27+E35+E38+E57+E63+E69+E84+E106</f>
        <v>549662.70000000007</v>
      </c>
      <c r="F7" s="79">
        <f>E7/D7*100</f>
        <v>110.38966359695499</v>
      </c>
    </row>
    <row r="8" spans="2:7" ht="17.399999999999999" customHeight="1" x14ac:dyDescent="0.3">
      <c r="B8" s="54" t="s">
        <v>3</v>
      </c>
      <c r="C8" s="54" t="s">
        <v>4</v>
      </c>
      <c r="D8" s="56">
        <f>SUM(D9)</f>
        <v>371365.2</v>
      </c>
      <c r="E8" s="56">
        <f>SUM(E9)</f>
        <v>432745.1</v>
      </c>
      <c r="F8" s="56">
        <f t="shared" ref="F8:F75" si="0">E8/D8*100</f>
        <v>116.52817765369505</v>
      </c>
    </row>
    <row r="9" spans="2:7" ht="15" customHeight="1" x14ac:dyDescent="0.3">
      <c r="B9" s="54" t="s">
        <v>5</v>
      </c>
      <c r="C9" s="55" t="s">
        <v>6</v>
      </c>
      <c r="D9" s="56">
        <f>SUM(D10:D13)</f>
        <v>371365.2</v>
      </c>
      <c r="E9" s="56">
        <f>SUM(E10:E15)</f>
        <v>432745.1</v>
      </c>
      <c r="F9" s="56">
        <f t="shared" si="0"/>
        <v>116.52817765369505</v>
      </c>
    </row>
    <row r="10" spans="2:7" ht="114.6" customHeight="1" x14ac:dyDescent="0.3">
      <c r="B10" s="7" t="s">
        <v>8</v>
      </c>
      <c r="C10" s="8" t="s">
        <v>9</v>
      </c>
      <c r="D10" s="32">
        <v>365710.9</v>
      </c>
      <c r="E10" s="32">
        <v>424766.5</v>
      </c>
      <c r="F10" s="32">
        <f t="shared" si="0"/>
        <v>116.14816512168491</v>
      </c>
    </row>
    <row r="11" spans="2:7" ht="154.80000000000001" customHeight="1" x14ac:dyDescent="0.3">
      <c r="B11" s="7" t="s">
        <v>10</v>
      </c>
      <c r="C11" s="8" t="s">
        <v>11</v>
      </c>
      <c r="D11" s="32">
        <v>471.8</v>
      </c>
      <c r="E11" s="32">
        <v>256.10000000000002</v>
      </c>
      <c r="F11" s="32">
        <f t="shared" si="0"/>
        <v>54.281475201356514</v>
      </c>
    </row>
    <row r="12" spans="2:7" ht="76.5" customHeight="1" x14ac:dyDescent="0.3">
      <c r="B12" s="7" t="s">
        <v>12</v>
      </c>
      <c r="C12" s="8" t="s">
        <v>13</v>
      </c>
      <c r="D12" s="32">
        <v>2717.7</v>
      </c>
      <c r="E12" s="32">
        <v>4448.3</v>
      </c>
      <c r="F12" s="32">
        <f t="shared" si="0"/>
        <v>163.67884608308498</v>
      </c>
    </row>
    <row r="13" spans="2:7" ht="63" customHeight="1" x14ac:dyDescent="0.3">
      <c r="B13" s="7" t="s">
        <v>190</v>
      </c>
      <c r="C13" s="8" t="s">
        <v>191</v>
      </c>
      <c r="D13" s="32">
        <v>2464.8000000000002</v>
      </c>
      <c r="E13" s="32">
        <v>1273.7</v>
      </c>
      <c r="F13" s="32">
        <f t="shared" si="0"/>
        <v>51.675592340149301</v>
      </c>
    </row>
    <row r="14" spans="2:7" s="21" customFormat="1" ht="75" customHeight="1" x14ac:dyDescent="0.3">
      <c r="B14" s="29" t="s">
        <v>301</v>
      </c>
      <c r="C14" s="29" t="s">
        <v>298</v>
      </c>
      <c r="D14" s="30">
        <v>0</v>
      </c>
      <c r="E14" s="30">
        <v>1608.4</v>
      </c>
      <c r="F14" s="32" t="s">
        <v>265</v>
      </c>
    </row>
    <row r="15" spans="2:7" s="21" customFormat="1" ht="80.25" customHeight="1" x14ac:dyDescent="0.3">
      <c r="B15" s="29" t="s">
        <v>302</v>
      </c>
      <c r="C15" s="29" t="s">
        <v>299</v>
      </c>
      <c r="D15" s="30">
        <v>0</v>
      </c>
      <c r="E15" s="30">
        <v>392.1</v>
      </c>
      <c r="F15" s="32" t="s">
        <v>265</v>
      </c>
    </row>
    <row r="16" spans="2:7" ht="43.5" customHeight="1" x14ac:dyDescent="0.3">
      <c r="B16" s="57" t="s">
        <v>14</v>
      </c>
      <c r="C16" s="58" t="s">
        <v>15</v>
      </c>
      <c r="D16" s="59">
        <f>SUM(D17)</f>
        <v>29020.199999999997</v>
      </c>
      <c r="E16" s="59">
        <f>SUM(E17)</f>
        <v>29771</v>
      </c>
      <c r="F16" s="59">
        <f t="shared" si="0"/>
        <v>102.58716342409771</v>
      </c>
    </row>
    <row r="17" spans="2:6" ht="41.4" x14ac:dyDescent="0.3">
      <c r="B17" s="70" t="s">
        <v>16</v>
      </c>
      <c r="C17" s="71" t="s">
        <v>17</v>
      </c>
      <c r="D17" s="56">
        <f>SUM(D18:D21)</f>
        <v>29020.199999999997</v>
      </c>
      <c r="E17" s="56">
        <f>SUM(E18:E21)</f>
        <v>29771</v>
      </c>
      <c r="F17" s="56">
        <f t="shared" si="0"/>
        <v>102.58716342409771</v>
      </c>
    </row>
    <row r="18" spans="2:6" ht="63" customHeight="1" x14ac:dyDescent="0.3">
      <c r="B18" s="7" t="s">
        <v>18</v>
      </c>
      <c r="C18" s="9" t="s">
        <v>19</v>
      </c>
      <c r="D18" s="32">
        <v>15093.4</v>
      </c>
      <c r="E18" s="32">
        <v>15426</v>
      </c>
      <c r="F18" s="32">
        <f t="shared" si="0"/>
        <v>102.20361217485789</v>
      </c>
    </row>
    <row r="19" spans="2:6" ht="92.25" customHeight="1" x14ac:dyDescent="0.3">
      <c r="B19" s="7" t="s">
        <v>20</v>
      </c>
      <c r="C19" s="9" t="s">
        <v>21</v>
      </c>
      <c r="D19" s="32">
        <v>75.3</v>
      </c>
      <c r="E19" s="32">
        <v>80.5</v>
      </c>
      <c r="F19" s="32">
        <f t="shared" si="0"/>
        <v>106.90571049136786</v>
      </c>
    </row>
    <row r="20" spans="2:6" ht="93" customHeight="1" x14ac:dyDescent="0.3">
      <c r="B20" s="7" t="s">
        <v>22</v>
      </c>
      <c r="C20" s="9" t="s">
        <v>23</v>
      </c>
      <c r="D20" s="32">
        <v>15667.5</v>
      </c>
      <c r="E20" s="32">
        <v>15944</v>
      </c>
      <c r="F20" s="32">
        <f t="shared" si="0"/>
        <v>101.76479974469443</v>
      </c>
    </row>
    <row r="21" spans="2:6" ht="90.75" customHeight="1" x14ac:dyDescent="0.3">
      <c r="B21" s="7" t="s">
        <v>24</v>
      </c>
      <c r="C21" s="9" t="s">
        <v>25</v>
      </c>
      <c r="D21" s="32">
        <v>-1816</v>
      </c>
      <c r="E21" s="32">
        <v>-1679.5</v>
      </c>
      <c r="F21" s="32">
        <f t="shared" si="0"/>
        <v>92.483480176211458</v>
      </c>
    </row>
    <row r="22" spans="2:6" ht="16.5" customHeight="1" x14ac:dyDescent="0.3">
      <c r="B22" s="57" t="s">
        <v>26</v>
      </c>
      <c r="C22" s="58" t="s">
        <v>27</v>
      </c>
      <c r="D22" s="59">
        <f t="shared" ref="D22:E22" si="1">SUM(D23:D26)</f>
        <v>24026.5</v>
      </c>
      <c r="E22" s="59">
        <f t="shared" si="1"/>
        <v>17889.800000000003</v>
      </c>
      <c r="F22" s="59">
        <f t="shared" si="0"/>
        <v>74.458618608619659</v>
      </c>
    </row>
    <row r="23" spans="2:6" ht="33.6" customHeight="1" x14ac:dyDescent="0.3">
      <c r="B23" s="7" t="s">
        <v>300</v>
      </c>
      <c r="C23" s="8" t="s">
        <v>220</v>
      </c>
      <c r="D23" s="32">
        <v>16108.5</v>
      </c>
      <c r="E23" s="32">
        <v>17803.900000000001</v>
      </c>
      <c r="F23" s="32">
        <f t="shared" si="0"/>
        <v>110.52487816991029</v>
      </c>
    </row>
    <row r="24" spans="2:6" ht="27.6" x14ac:dyDescent="0.3">
      <c r="B24" s="7" t="s">
        <v>85</v>
      </c>
      <c r="C24" s="7" t="s">
        <v>28</v>
      </c>
      <c r="D24" s="32">
        <v>0</v>
      </c>
      <c r="E24" s="32">
        <v>154.4</v>
      </c>
      <c r="F24" s="32" t="s">
        <v>265</v>
      </c>
    </row>
    <row r="25" spans="2:6" x14ac:dyDescent="0.3">
      <c r="B25" s="7" t="s">
        <v>29</v>
      </c>
      <c r="C25" s="7" t="s">
        <v>30</v>
      </c>
      <c r="D25" s="32">
        <v>191</v>
      </c>
      <c r="E25" s="32">
        <v>85.1</v>
      </c>
      <c r="F25" s="32">
        <f t="shared" si="0"/>
        <v>44.554973821989527</v>
      </c>
    </row>
    <row r="26" spans="2:6" ht="32.4" customHeight="1" x14ac:dyDescent="0.3">
      <c r="B26" s="7" t="s">
        <v>31</v>
      </c>
      <c r="C26" s="10" t="s">
        <v>32</v>
      </c>
      <c r="D26" s="32">
        <v>7727</v>
      </c>
      <c r="E26" s="32">
        <v>-153.6</v>
      </c>
      <c r="F26" s="32">
        <f t="shared" si="0"/>
        <v>-1.9878348647599324</v>
      </c>
    </row>
    <row r="27" spans="2:6" ht="15.75" customHeight="1" x14ac:dyDescent="0.3">
      <c r="B27" s="73" t="s">
        <v>77</v>
      </c>
      <c r="C27" s="74" t="s">
        <v>78</v>
      </c>
      <c r="D27" s="59">
        <f>SUM(D28+D30)</f>
        <v>42953</v>
      </c>
      <c r="E27" s="59">
        <f>SUM(E28+E30)</f>
        <v>40309.4</v>
      </c>
      <c r="F27" s="59">
        <f t="shared" si="0"/>
        <v>93.845365865015253</v>
      </c>
    </row>
    <row r="28" spans="2:6" ht="16.8" customHeight="1" x14ac:dyDescent="0.3">
      <c r="B28" s="54" t="s">
        <v>79</v>
      </c>
      <c r="C28" s="55" t="s">
        <v>80</v>
      </c>
      <c r="D28" s="56">
        <f>SUM(D29)</f>
        <v>9287</v>
      </c>
      <c r="E28" s="56">
        <f t="shared" ref="E28" si="2">SUM(E29)</f>
        <v>11231.6</v>
      </c>
      <c r="F28" s="56">
        <f t="shared" si="0"/>
        <v>120.93894691504255</v>
      </c>
    </row>
    <row r="29" spans="2:6" ht="70.8" customHeight="1" x14ac:dyDescent="0.3">
      <c r="B29" s="7" t="s">
        <v>95</v>
      </c>
      <c r="C29" s="8" t="s">
        <v>94</v>
      </c>
      <c r="D29" s="32">
        <v>9287</v>
      </c>
      <c r="E29" s="32">
        <v>11231.6</v>
      </c>
      <c r="F29" s="32">
        <f t="shared" si="0"/>
        <v>120.93894691504255</v>
      </c>
    </row>
    <row r="30" spans="2:6" ht="15.75" customHeight="1" x14ac:dyDescent="0.3">
      <c r="B30" s="54" t="s">
        <v>81</v>
      </c>
      <c r="C30" s="55" t="s">
        <v>82</v>
      </c>
      <c r="D30" s="56">
        <f>SUM(D31+D33)</f>
        <v>33666</v>
      </c>
      <c r="E30" s="56">
        <f t="shared" ref="E30" si="3">SUM(E31+E33)</f>
        <v>29077.8</v>
      </c>
      <c r="F30" s="56">
        <f t="shared" si="0"/>
        <v>86.371413295312777</v>
      </c>
    </row>
    <row r="31" spans="2:6" ht="16.5" customHeight="1" x14ac:dyDescent="0.3">
      <c r="B31" s="54" t="s">
        <v>83</v>
      </c>
      <c r="C31" s="54" t="s">
        <v>88</v>
      </c>
      <c r="D31" s="56">
        <f>D32</f>
        <v>24724</v>
      </c>
      <c r="E31" s="56">
        <f t="shared" ref="E31" si="4">E32</f>
        <v>20203.8</v>
      </c>
      <c r="F31" s="56">
        <f t="shared" si="0"/>
        <v>81.717359650541979</v>
      </c>
    </row>
    <row r="32" spans="2:6" ht="59.4" customHeight="1" x14ac:dyDescent="0.3">
      <c r="B32" s="7" t="s">
        <v>87</v>
      </c>
      <c r="C32" s="7" t="s">
        <v>86</v>
      </c>
      <c r="D32" s="32">
        <v>24724</v>
      </c>
      <c r="E32" s="32">
        <v>20203.8</v>
      </c>
      <c r="F32" s="32">
        <f t="shared" si="0"/>
        <v>81.717359650541979</v>
      </c>
    </row>
    <row r="33" spans="2:6" ht="14.25" customHeight="1" x14ac:dyDescent="0.3">
      <c r="B33" s="7" t="s">
        <v>84</v>
      </c>
      <c r="C33" s="7" t="s">
        <v>89</v>
      </c>
      <c r="D33" s="32">
        <f>SUM(D34)</f>
        <v>8942</v>
      </c>
      <c r="E33" s="32">
        <f>SUM(E34)</f>
        <v>8874</v>
      </c>
      <c r="F33" s="32">
        <f t="shared" si="0"/>
        <v>99.239543726235752</v>
      </c>
    </row>
    <row r="34" spans="2:6" ht="57" customHeight="1" x14ac:dyDescent="0.3">
      <c r="B34" s="7" t="s">
        <v>91</v>
      </c>
      <c r="C34" s="7" t="s">
        <v>90</v>
      </c>
      <c r="D34" s="32">
        <v>8942</v>
      </c>
      <c r="E34" s="32">
        <v>8874</v>
      </c>
      <c r="F34" s="32">
        <f t="shared" si="0"/>
        <v>99.239543726235752</v>
      </c>
    </row>
    <row r="35" spans="2:6" ht="15" customHeight="1" x14ac:dyDescent="0.3">
      <c r="B35" s="57" t="s">
        <v>73</v>
      </c>
      <c r="C35" s="57" t="s">
        <v>74</v>
      </c>
      <c r="D35" s="59">
        <f>SUM(D36)</f>
        <v>4918</v>
      </c>
      <c r="E35" s="59">
        <f>E36</f>
        <v>3380</v>
      </c>
      <c r="F35" s="59">
        <f t="shared" si="0"/>
        <v>68.727124847498985</v>
      </c>
    </row>
    <row r="36" spans="2:6" ht="46.2" customHeight="1" x14ac:dyDescent="0.3">
      <c r="B36" s="7" t="s">
        <v>92</v>
      </c>
      <c r="C36" s="7" t="s">
        <v>93</v>
      </c>
      <c r="D36" s="32">
        <f>D37</f>
        <v>4918</v>
      </c>
      <c r="E36" s="32">
        <f>E37</f>
        <v>3380</v>
      </c>
      <c r="F36" s="32">
        <f t="shared" si="0"/>
        <v>68.727124847498985</v>
      </c>
    </row>
    <row r="37" spans="2:6" ht="91.5" customHeight="1" x14ac:dyDescent="0.3">
      <c r="B37" s="7" t="s">
        <v>75</v>
      </c>
      <c r="C37" s="8" t="s">
        <v>76</v>
      </c>
      <c r="D37" s="32">
        <v>4918</v>
      </c>
      <c r="E37" s="32">
        <v>3380</v>
      </c>
      <c r="F37" s="32">
        <f t="shared" si="0"/>
        <v>68.727124847498985</v>
      </c>
    </row>
    <row r="38" spans="2:6" ht="44.25" customHeight="1" x14ac:dyDescent="0.3">
      <c r="B38" s="57" t="s">
        <v>33</v>
      </c>
      <c r="C38" s="58" t="s">
        <v>34</v>
      </c>
      <c r="D38" s="59">
        <f>SUM(D39+D48+D50+D52)</f>
        <v>14825.7</v>
      </c>
      <c r="E38" s="59">
        <f t="shared" ref="E38" si="5">SUM(E39+E48+E50+E52)</f>
        <v>12777.7</v>
      </c>
      <c r="F38" s="59">
        <f t="shared" si="0"/>
        <v>86.186149726488452</v>
      </c>
    </row>
    <row r="39" spans="2:6" ht="130.19999999999999" customHeight="1" x14ac:dyDescent="0.3">
      <c r="B39" s="54" t="s">
        <v>35</v>
      </c>
      <c r="C39" s="55" t="s">
        <v>36</v>
      </c>
      <c r="D39" s="56">
        <f>D40+D42+D44+D46</f>
        <v>11911.9</v>
      </c>
      <c r="E39" s="56">
        <f>E40+E42+E44+E46</f>
        <v>8940.5</v>
      </c>
      <c r="F39" s="56">
        <f t="shared" si="0"/>
        <v>75.055196903936405</v>
      </c>
    </row>
    <row r="40" spans="2:6" ht="101.4" customHeight="1" x14ac:dyDescent="0.3">
      <c r="B40" s="7" t="s">
        <v>37</v>
      </c>
      <c r="C40" s="8" t="s">
        <v>38</v>
      </c>
      <c r="D40" s="32">
        <f>D41</f>
        <v>6500</v>
      </c>
      <c r="E40" s="32">
        <f>E41</f>
        <v>5485.3</v>
      </c>
      <c r="F40" s="32">
        <f t="shared" si="0"/>
        <v>84.389230769230778</v>
      </c>
    </row>
    <row r="41" spans="2:6" ht="114" customHeight="1" x14ac:dyDescent="0.3">
      <c r="B41" s="7" t="s">
        <v>96</v>
      </c>
      <c r="C41" s="11" t="s">
        <v>97</v>
      </c>
      <c r="D41" s="32">
        <v>6500</v>
      </c>
      <c r="E41" s="32">
        <v>5485.3</v>
      </c>
      <c r="F41" s="32">
        <f t="shared" si="0"/>
        <v>84.389230769230778</v>
      </c>
    </row>
    <row r="42" spans="2:6" ht="116.4" customHeight="1" x14ac:dyDescent="0.3">
      <c r="B42" s="12" t="s">
        <v>71</v>
      </c>
      <c r="C42" s="8" t="s">
        <v>72</v>
      </c>
      <c r="D42" s="32">
        <f>D43</f>
        <v>1350</v>
      </c>
      <c r="E42" s="32">
        <f t="shared" ref="E42" si="6">E43</f>
        <v>978.3</v>
      </c>
      <c r="F42" s="32">
        <f t="shared" si="0"/>
        <v>72.466666666666669</v>
      </c>
    </row>
    <row r="43" spans="2:6" ht="102" customHeight="1" x14ac:dyDescent="0.3">
      <c r="B43" s="12" t="s">
        <v>98</v>
      </c>
      <c r="C43" s="8" t="s">
        <v>99</v>
      </c>
      <c r="D43" s="32">
        <v>1350</v>
      </c>
      <c r="E43" s="32">
        <v>978.3</v>
      </c>
      <c r="F43" s="32">
        <f t="shared" si="0"/>
        <v>72.466666666666669</v>
      </c>
    </row>
    <row r="44" spans="2:6" ht="113.4" customHeight="1" x14ac:dyDescent="0.3">
      <c r="B44" s="12" t="s">
        <v>102</v>
      </c>
      <c r="C44" s="11" t="s">
        <v>103</v>
      </c>
      <c r="D44" s="32">
        <f>D45</f>
        <v>718.8</v>
      </c>
      <c r="E44" s="32">
        <f t="shared" ref="E44" si="7">E45</f>
        <v>870.6</v>
      </c>
      <c r="F44" s="32">
        <f t="shared" si="0"/>
        <v>121.11853088480802</v>
      </c>
    </row>
    <row r="45" spans="2:6" ht="91.5" customHeight="1" x14ac:dyDescent="0.3">
      <c r="B45" s="7" t="s">
        <v>104</v>
      </c>
      <c r="C45" s="8" t="s">
        <v>105</v>
      </c>
      <c r="D45" s="32">
        <v>718.8</v>
      </c>
      <c r="E45" s="32">
        <v>870.6</v>
      </c>
      <c r="F45" s="32">
        <f t="shared" si="0"/>
        <v>121.11853088480802</v>
      </c>
    </row>
    <row r="46" spans="2:6" ht="55.2" x14ac:dyDescent="0.3">
      <c r="B46" s="7" t="s">
        <v>39</v>
      </c>
      <c r="C46" s="8" t="s">
        <v>40</v>
      </c>
      <c r="D46" s="32">
        <f>D47</f>
        <v>3343.1</v>
      </c>
      <c r="E46" s="32">
        <f>E47</f>
        <v>1606.3</v>
      </c>
      <c r="F46" s="32">
        <f t="shared" si="0"/>
        <v>48.048218719152878</v>
      </c>
    </row>
    <row r="47" spans="2:6" ht="46.5" customHeight="1" x14ac:dyDescent="0.3">
      <c r="B47" s="7" t="s">
        <v>100</v>
      </c>
      <c r="C47" s="9" t="s">
        <v>101</v>
      </c>
      <c r="D47" s="32">
        <v>3343.1</v>
      </c>
      <c r="E47" s="32">
        <v>1606.3</v>
      </c>
      <c r="F47" s="32">
        <f t="shared" si="0"/>
        <v>48.048218719152878</v>
      </c>
    </row>
    <row r="48" spans="2:6" ht="106.5" hidden="1" customHeight="1" x14ac:dyDescent="0.3">
      <c r="B48" s="7" t="s">
        <v>123</v>
      </c>
      <c r="C48" s="17" t="s">
        <v>124</v>
      </c>
      <c r="D48" s="32"/>
      <c r="E48" s="32"/>
      <c r="F48" s="32" t="e">
        <f t="shared" si="0"/>
        <v>#DIV/0!</v>
      </c>
    </row>
    <row r="49" spans="2:6" ht="89.25" hidden="1" customHeight="1" x14ac:dyDescent="0.3">
      <c r="B49" s="7" t="s">
        <v>125</v>
      </c>
      <c r="C49" s="9" t="s">
        <v>126</v>
      </c>
      <c r="D49" s="32"/>
      <c r="E49" s="32"/>
      <c r="F49" s="32" t="e">
        <f t="shared" si="0"/>
        <v>#DIV/0!</v>
      </c>
    </row>
    <row r="50" spans="2:6" ht="35.25" customHeight="1" x14ac:dyDescent="0.3">
      <c r="B50" s="7" t="s">
        <v>225</v>
      </c>
      <c r="C50" s="9" t="s">
        <v>226</v>
      </c>
      <c r="D50" s="32">
        <f>D51</f>
        <v>282.5</v>
      </c>
      <c r="E50" s="32">
        <f t="shared" ref="E50" si="8">E51</f>
        <v>144.4</v>
      </c>
      <c r="F50" s="32">
        <f t="shared" si="0"/>
        <v>51.115044247787608</v>
      </c>
    </row>
    <row r="51" spans="2:6" ht="77.25" customHeight="1" x14ac:dyDescent="0.3">
      <c r="B51" s="7" t="s">
        <v>227</v>
      </c>
      <c r="C51" s="9" t="s">
        <v>228</v>
      </c>
      <c r="D51" s="32">
        <v>282.5</v>
      </c>
      <c r="E51" s="32">
        <v>144.4</v>
      </c>
      <c r="F51" s="32">
        <f t="shared" si="0"/>
        <v>51.115044247787608</v>
      </c>
    </row>
    <row r="52" spans="2:6" ht="128.4" customHeight="1" x14ac:dyDescent="0.3">
      <c r="B52" s="7" t="s">
        <v>123</v>
      </c>
      <c r="C52" s="17" t="s">
        <v>124</v>
      </c>
      <c r="D52" s="32">
        <f>D53+D55</f>
        <v>2631.3</v>
      </c>
      <c r="E52" s="32">
        <f t="shared" ref="E52" si="9">E53+E55</f>
        <v>3692.8</v>
      </c>
      <c r="F52" s="32">
        <f t="shared" si="0"/>
        <v>140.34127617527457</v>
      </c>
    </row>
    <row r="53" spans="2:6" ht="126" customHeight="1" x14ac:dyDescent="0.3">
      <c r="B53" s="7" t="s">
        <v>233</v>
      </c>
      <c r="C53" s="17" t="s">
        <v>232</v>
      </c>
      <c r="D53" s="32">
        <f>D54</f>
        <v>1790.4</v>
      </c>
      <c r="E53" s="32">
        <f t="shared" ref="E53" si="10">E54</f>
        <v>2299.5</v>
      </c>
      <c r="F53" s="32">
        <f t="shared" si="0"/>
        <v>128.43498659517425</v>
      </c>
    </row>
    <row r="54" spans="2:6" ht="111.6" customHeight="1" x14ac:dyDescent="0.3">
      <c r="B54" s="7" t="s">
        <v>125</v>
      </c>
      <c r="C54" s="9" t="s">
        <v>126</v>
      </c>
      <c r="D54" s="32">
        <v>1790.4</v>
      </c>
      <c r="E54" s="32">
        <v>2299.5</v>
      </c>
      <c r="F54" s="32">
        <f t="shared" si="0"/>
        <v>128.43498659517425</v>
      </c>
    </row>
    <row r="55" spans="2:6" ht="158.4" customHeight="1" x14ac:dyDescent="0.3">
      <c r="B55" s="7" t="s">
        <v>234</v>
      </c>
      <c r="C55" s="9" t="s">
        <v>231</v>
      </c>
      <c r="D55" s="32">
        <f>D56</f>
        <v>840.9</v>
      </c>
      <c r="E55" s="32">
        <f t="shared" ref="E55" si="11">E56</f>
        <v>1393.3</v>
      </c>
      <c r="F55" s="32">
        <f t="shared" si="0"/>
        <v>165.69152098941612</v>
      </c>
    </row>
    <row r="56" spans="2:6" ht="142.80000000000001" customHeight="1" x14ac:dyDescent="0.3">
      <c r="B56" s="7" t="s">
        <v>230</v>
      </c>
      <c r="C56" s="9" t="s">
        <v>229</v>
      </c>
      <c r="D56" s="32">
        <v>840.9</v>
      </c>
      <c r="E56" s="32">
        <v>1393.3</v>
      </c>
      <c r="F56" s="32">
        <f t="shared" si="0"/>
        <v>165.69152098941612</v>
      </c>
    </row>
    <row r="57" spans="2:6" ht="27.6" x14ac:dyDescent="0.3">
      <c r="B57" s="57" t="s">
        <v>41</v>
      </c>
      <c r="C57" s="58" t="s">
        <v>42</v>
      </c>
      <c r="D57" s="59">
        <f>D58</f>
        <v>565.5</v>
      </c>
      <c r="E57" s="59">
        <f>E58</f>
        <v>1098.9000000000001</v>
      </c>
      <c r="F57" s="59">
        <f t="shared" si="0"/>
        <v>194.32360742705572</v>
      </c>
    </row>
    <row r="58" spans="2:6" ht="30.75" customHeight="1" x14ac:dyDescent="0.3">
      <c r="B58" s="7" t="s">
        <v>43</v>
      </c>
      <c r="C58" s="8" t="s">
        <v>44</v>
      </c>
      <c r="D58" s="32">
        <v>565.5</v>
      </c>
      <c r="E58" s="32">
        <f>SUM(E59:E62)</f>
        <v>1098.9000000000001</v>
      </c>
      <c r="F58" s="32">
        <f t="shared" si="0"/>
        <v>194.32360742705572</v>
      </c>
    </row>
    <row r="59" spans="2:6" ht="32.25" customHeight="1" x14ac:dyDescent="0.3">
      <c r="B59" s="7" t="s">
        <v>45</v>
      </c>
      <c r="C59" s="8" t="s">
        <v>46</v>
      </c>
      <c r="D59" s="32">
        <v>9.4</v>
      </c>
      <c r="E59" s="32">
        <v>5.3</v>
      </c>
      <c r="F59" s="32">
        <f t="shared" si="0"/>
        <v>56.38297872340425</v>
      </c>
    </row>
    <row r="60" spans="2:6" ht="29.25" customHeight="1" x14ac:dyDescent="0.3">
      <c r="B60" s="7" t="s">
        <v>47</v>
      </c>
      <c r="C60" s="8" t="s">
        <v>48</v>
      </c>
      <c r="D60" s="32">
        <v>0</v>
      </c>
      <c r="E60" s="32">
        <v>432.1</v>
      </c>
      <c r="F60" s="32" t="s">
        <v>265</v>
      </c>
    </row>
    <row r="61" spans="2:6" ht="32.25" customHeight="1" x14ac:dyDescent="0.3">
      <c r="B61" s="7" t="s">
        <v>127</v>
      </c>
      <c r="C61" s="7" t="s">
        <v>129</v>
      </c>
      <c r="D61" s="33">
        <v>224.4</v>
      </c>
      <c r="E61" s="32">
        <v>391.5</v>
      </c>
      <c r="F61" s="32">
        <f t="shared" si="0"/>
        <v>174.46524064171123</v>
      </c>
    </row>
    <row r="62" spans="2:6" ht="32.25" customHeight="1" x14ac:dyDescent="0.3">
      <c r="B62" s="7" t="s">
        <v>128</v>
      </c>
      <c r="C62" s="22" t="s">
        <v>130</v>
      </c>
      <c r="D62" s="32">
        <v>331.5</v>
      </c>
      <c r="E62" s="32">
        <v>270</v>
      </c>
      <c r="F62" s="32">
        <f t="shared" si="0"/>
        <v>81.447963800904972</v>
      </c>
    </row>
    <row r="63" spans="2:6" ht="30" customHeight="1" x14ac:dyDescent="0.3">
      <c r="B63" s="57" t="s">
        <v>49</v>
      </c>
      <c r="C63" s="58" t="s">
        <v>50</v>
      </c>
      <c r="D63" s="59">
        <f>D64</f>
        <v>2276.3000000000002</v>
      </c>
      <c r="E63" s="59">
        <f t="shared" ref="E63" si="12">E64</f>
        <v>2498.2999999999997</v>
      </c>
      <c r="F63" s="59">
        <f t="shared" si="0"/>
        <v>109.7526688046391</v>
      </c>
    </row>
    <row r="64" spans="2:6" ht="30.6" customHeight="1" x14ac:dyDescent="0.3">
      <c r="B64" s="7" t="s">
        <v>51</v>
      </c>
      <c r="C64" s="8" t="s">
        <v>52</v>
      </c>
      <c r="D64" s="32">
        <f>D65</f>
        <v>2276.3000000000002</v>
      </c>
      <c r="E64" s="32">
        <f>E65+E67</f>
        <v>2498.2999999999997</v>
      </c>
      <c r="F64" s="32">
        <f t="shared" si="0"/>
        <v>109.7526688046391</v>
      </c>
    </row>
    <row r="65" spans="2:6" ht="41.4" x14ac:dyDescent="0.3">
      <c r="B65" s="7" t="s">
        <v>53</v>
      </c>
      <c r="C65" s="8" t="s">
        <v>54</v>
      </c>
      <c r="D65" s="32">
        <f>D66</f>
        <v>2276.3000000000002</v>
      </c>
      <c r="E65" s="32">
        <f t="shared" ref="E65" si="13">E66</f>
        <v>2488.1999999999998</v>
      </c>
      <c r="F65" s="32">
        <f t="shared" si="0"/>
        <v>109.30896630496858</v>
      </c>
    </row>
    <row r="66" spans="2:6" ht="58.8" customHeight="1" x14ac:dyDescent="0.3">
      <c r="B66" s="7" t="s">
        <v>106</v>
      </c>
      <c r="C66" s="8" t="s">
        <v>107</v>
      </c>
      <c r="D66" s="32">
        <v>2276.3000000000002</v>
      </c>
      <c r="E66" s="32">
        <v>2488.1999999999998</v>
      </c>
      <c r="F66" s="32">
        <f t="shared" si="0"/>
        <v>109.30896630496858</v>
      </c>
    </row>
    <row r="67" spans="2:6" s="21" customFormat="1" ht="27.6" x14ac:dyDescent="0.3">
      <c r="B67" s="7" t="s">
        <v>266</v>
      </c>
      <c r="C67" s="8" t="s">
        <v>267</v>
      </c>
      <c r="D67" s="32"/>
      <c r="E67" s="32">
        <f>E68</f>
        <v>10.1</v>
      </c>
      <c r="F67" s="32" t="s">
        <v>265</v>
      </c>
    </row>
    <row r="68" spans="2:6" s="21" customFormat="1" ht="31.2" customHeight="1" x14ac:dyDescent="0.3">
      <c r="B68" s="7" t="s">
        <v>268</v>
      </c>
      <c r="C68" s="8" t="s">
        <v>269</v>
      </c>
      <c r="D68" s="32"/>
      <c r="E68" s="32">
        <v>10.1</v>
      </c>
      <c r="F68" s="32" t="s">
        <v>265</v>
      </c>
    </row>
    <row r="69" spans="2:6" ht="27.6" x14ac:dyDescent="0.3">
      <c r="B69" s="57" t="s">
        <v>55</v>
      </c>
      <c r="C69" s="58" t="s">
        <v>56</v>
      </c>
      <c r="D69" s="59">
        <f>D70+D75+D82</f>
        <v>5327.7</v>
      </c>
      <c r="E69" s="59">
        <f>E70+E75+E82</f>
        <v>5340.2</v>
      </c>
      <c r="F69" s="59">
        <f t="shared" si="0"/>
        <v>100.23462282035401</v>
      </c>
    </row>
    <row r="70" spans="2:6" ht="114.6" customHeight="1" x14ac:dyDescent="0.3">
      <c r="B70" s="7" t="s">
        <v>192</v>
      </c>
      <c r="C70" s="8" t="s">
        <v>193</v>
      </c>
      <c r="D70" s="32">
        <f>D71</f>
        <v>1671</v>
      </c>
      <c r="E70" s="32">
        <f>E71+E73</f>
        <v>1876.5</v>
      </c>
      <c r="F70" s="32">
        <f t="shared" si="0"/>
        <v>112.2980251346499</v>
      </c>
    </row>
    <row r="71" spans="2:6" ht="129.6" customHeight="1" x14ac:dyDescent="0.3">
      <c r="B71" s="7" t="s">
        <v>194</v>
      </c>
      <c r="C71" s="8" t="s">
        <v>195</v>
      </c>
      <c r="D71" s="32">
        <f>D72</f>
        <v>1671</v>
      </c>
      <c r="E71" s="32">
        <f>E72</f>
        <v>1671</v>
      </c>
      <c r="F71" s="32">
        <f t="shared" si="0"/>
        <v>100</v>
      </c>
    </row>
    <row r="72" spans="2:6" ht="133.19999999999999" customHeight="1" x14ac:dyDescent="0.3">
      <c r="B72" s="7" t="s">
        <v>196</v>
      </c>
      <c r="C72" s="8" t="s">
        <v>197</v>
      </c>
      <c r="D72" s="32">
        <v>1671</v>
      </c>
      <c r="E72" s="32">
        <v>1671</v>
      </c>
      <c r="F72" s="32">
        <f t="shared" si="0"/>
        <v>100</v>
      </c>
    </row>
    <row r="73" spans="2:6" s="21" customFormat="1" ht="129.6" customHeight="1" x14ac:dyDescent="0.3">
      <c r="B73" s="7" t="s">
        <v>270</v>
      </c>
      <c r="C73" s="8" t="s">
        <v>271</v>
      </c>
      <c r="D73" s="32"/>
      <c r="E73" s="32">
        <f>E74</f>
        <v>205.5</v>
      </c>
      <c r="F73" s="32" t="s">
        <v>265</v>
      </c>
    </row>
    <row r="74" spans="2:6" s="21" customFormat="1" ht="124.2" x14ac:dyDescent="0.3">
      <c r="B74" s="7" t="s">
        <v>272</v>
      </c>
      <c r="C74" s="8" t="s">
        <v>273</v>
      </c>
      <c r="D74" s="32">
        <v>0</v>
      </c>
      <c r="E74" s="32">
        <v>205.5</v>
      </c>
      <c r="F74" s="32" t="s">
        <v>265</v>
      </c>
    </row>
    <row r="75" spans="2:6" ht="46.5" customHeight="1" x14ac:dyDescent="0.3">
      <c r="B75" s="7" t="s">
        <v>57</v>
      </c>
      <c r="C75" s="8" t="s">
        <v>108</v>
      </c>
      <c r="D75" s="32">
        <f>D76+D78+D80</f>
        <v>1389</v>
      </c>
      <c r="E75" s="32">
        <f t="shared" ref="E75" si="14">E76+E78+E80</f>
        <v>1033</v>
      </c>
      <c r="F75" s="32">
        <f t="shared" si="0"/>
        <v>74.37005039596832</v>
      </c>
    </row>
    <row r="76" spans="2:6" ht="46.5" customHeight="1" x14ac:dyDescent="0.3">
      <c r="B76" s="7" t="s">
        <v>58</v>
      </c>
      <c r="C76" s="8" t="s">
        <v>59</v>
      </c>
      <c r="D76" s="32">
        <f>D77</f>
        <v>500</v>
      </c>
      <c r="E76" s="32">
        <f t="shared" ref="E76" si="15">E77</f>
        <v>40</v>
      </c>
      <c r="F76" s="32">
        <f t="shared" ref="F76:F148" si="16">E76/D76*100</f>
        <v>8</v>
      </c>
    </row>
    <row r="77" spans="2:6" ht="81.75" customHeight="1" x14ac:dyDescent="0.3">
      <c r="B77" s="7" t="s">
        <v>110</v>
      </c>
      <c r="C77" s="8" t="s">
        <v>109</v>
      </c>
      <c r="D77" s="32">
        <v>500</v>
      </c>
      <c r="E77" s="32">
        <v>40</v>
      </c>
      <c r="F77" s="32">
        <f t="shared" si="16"/>
        <v>8</v>
      </c>
    </row>
    <row r="78" spans="2:6" ht="81.75" customHeight="1" x14ac:dyDescent="0.3">
      <c r="B78" s="7" t="s">
        <v>201</v>
      </c>
      <c r="C78" s="8" t="s">
        <v>200</v>
      </c>
      <c r="D78" s="32">
        <f>D79</f>
        <v>289</v>
      </c>
      <c r="E78" s="32">
        <f>E79</f>
        <v>2.2999999999999998</v>
      </c>
      <c r="F78" s="32">
        <f t="shared" si="16"/>
        <v>0.79584775086505177</v>
      </c>
    </row>
    <row r="79" spans="2:6" ht="81.75" customHeight="1" x14ac:dyDescent="0.3">
      <c r="B79" s="7" t="s">
        <v>199</v>
      </c>
      <c r="C79" s="8" t="s">
        <v>198</v>
      </c>
      <c r="D79" s="32">
        <v>289</v>
      </c>
      <c r="E79" s="32">
        <v>2.2999999999999998</v>
      </c>
      <c r="F79" s="32">
        <f t="shared" si="16"/>
        <v>0.79584775086505177</v>
      </c>
    </row>
    <row r="80" spans="2:6" ht="110.4" x14ac:dyDescent="0.3">
      <c r="B80" s="13" t="s">
        <v>118</v>
      </c>
      <c r="C80" s="7" t="s">
        <v>119</v>
      </c>
      <c r="D80" s="33">
        <f>D81</f>
        <v>600</v>
      </c>
      <c r="E80" s="33">
        <f>E81</f>
        <v>990.7</v>
      </c>
      <c r="F80" s="32">
        <f t="shared" si="16"/>
        <v>165.11666666666667</v>
      </c>
    </row>
    <row r="81" spans="2:6" ht="124.2" x14ac:dyDescent="0.3">
      <c r="B81" s="13" t="s">
        <v>120</v>
      </c>
      <c r="C81" s="7" t="s">
        <v>121</v>
      </c>
      <c r="D81" s="32">
        <v>600</v>
      </c>
      <c r="E81" s="32">
        <v>990.7</v>
      </c>
      <c r="F81" s="32">
        <f t="shared" si="16"/>
        <v>165.11666666666667</v>
      </c>
    </row>
    <row r="82" spans="2:6" ht="48.75" customHeight="1" x14ac:dyDescent="0.3">
      <c r="B82" s="13" t="s">
        <v>235</v>
      </c>
      <c r="C82" s="7" t="s">
        <v>236</v>
      </c>
      <c r="D82" s="33">
        <f>D83</f>
        <v>2267.6999999999998</v>
      </c>
      <c r="E82" s="33">
        <f t="shared" ref="E82" si="17">E83</f>
        <v>2430.6999999999998</v>
      </c>
      <c r="F82" s="32">
        <f t="shared" si="16"/>
        <v>107.18789963399038</v>
      </c>
    </row>
    <row r="83" spans="2:6" ht="63.75" customHeight="1" x14ac:dyDescent="0.3">
      <c r="B83" s="13" t="s">
        <v>237</v>
      </c>
      <c r="C83" s="7" t="s">
        <v>238</v>
      </c>
      <c r="D83" s="32">
        <v>2267.6999999999998</v>
      </c>
      <c r="E83" s="32">
        <v>2430.6999999999998</v>
      </c>
      <c r="F83" s="32">
        <f t="shared" si="16"/>
        <v>107.18789963399038</v>
      </c>
    </row>
    <row r="84" spans="2:6" ht="15.75" customHeight="1" x14ac:dyDescent="0.3">
      <c r="B84" s="57" t="s">
        <v>60</v>
      </c>
      <c r="C84" s="58" t="s">
        <v>61</v>
      </c>
      <c r="D84" s="59">
        <f>SUM(D85:D105)</f>
        <v>2373.1999999999998</v>
      </c>
      <c r="E84" s="59">
        <f>SUM(E85:E105)</f>
        <v>3574</v>
      </c>
      <c r="F84" s="59">
        <f t="shared" si="16"/>
        <v>150.59834822181023</v>
      </c>
    </row>
    <row r="85" spans="2:6" ht="131.4" customHeight="1" x14ac:dyDescent="0.3">
      <c r="B85" s="7" t="s">
        <v>134</v>
      </c>
      <c r="C85" s="8" t="s">
        <v>135</v>
      </c>
      <c r="D85" s="32">
        <v>14.1</v>
      </c>
      <c r="E85" s="32">
        <v>28.9</v>
      </c>
      <c r="F85" s="32">
        <f t="shared" si="16"/>
        <v>204.96453900709218</v>
      </c>
    </row>
    <row r="86" spans="2:6" ht="159.6" customHeight="1" x14ac:dyDescent="0.3">
      <c r="B86" s="7" t="s">
        <v>136</v>
      </c>
      <c r="C86" s="8" t="s">
        <v>137</v>
      </c>
      <c r="D86" s="32">
        <v>85.4</v>
      </c>
      <c r="E86" s="32">
        <v>132.80000000000001</v>
      </c>
      <c r="F86" s="32">
        <f t="shared" si="16"/>
        <v>155.50351288056206</v>
      </c>
    </row>
    <row r="87" spans="2:6" ht="127.95" customHeight="1" x14ac:dyDescent="0.3">
      <c r="B87" s="7" t="s">
        <v>138</v>
      </c>
      <c r="C87" s="8" t="s">
        <v>139</v>
      </c>
      <c r="D87" s="32">
        <v>19.600000000000001</v>
      </c>
      <c r="E87" s="32">
        <v>34</v>
      </c>
      <c r="F87" s="32">
        <f t="shared" si="16"/>
        <v>173.46938775510205</v>
      </c>
    </row>
    <row r="88" spans="2:6" ht="144.6" customHeight="1" x14ac:dyDescent="0.3">
      <c r="B88" s="7" t="s">
        <v>141</v>
      </c>
      <c r="C88" s="8" t="s">
        <v>140</v>
      </c>
      <c r="D88" s="32">
        <v>369</v>
      </c>
      <c r="E88" s="32">
        <v>30.9</v>
      </c>
      <c r="F88" s="32">
        <f t="shared" si="16"/>
        <v>8.3739837398373993</v>
      </c>
    </row>
    <row r="89" spans="2:6" ht="135.75" customHeight="1" x14ac:dyDescent="0.3">
      <c r="B89" s="7" t="s">
        <v>240</v>
      </c>
      <c r="C89" s="8" t="s">
        <v>239</v>
      </c>
      <c r="D89" s="32">
        <v>0</v>
      </c>
      <c r="E89" s="32">
        <v>10</v>
      </c>
      <c r="F89" s="32" t="s">
        <v>265</v>
      </c>
    </row>
    <row r="90" spans="2:6" s="21" customFormat="1" ht="126.6" customHeight="1" x14ac:dyDescent="0.3">
      <c r="B90" s="7" t="s">
        <v>274</v>
      </c>
      <c r="C90" s="8" t="s">
        <v>275</v>
      </c>
      <c r="D90" s="32">
        <v>0</v>
      </c>
      <c r="E90" s="32">
        <v>-5</v>
      </c>
      <c r="F90" s="32">
        <v>0</v>
      </c>
    </row>
    <row r="91" spans="2:6" s="21" customFormat="1" ht="130.80000000000001" customHeight="1" x14ac:dyDescent="0.3">
      <c r="B91" s="7" t="s">
        <v>276</v>
      </c>
      <c r="C91" s="8" t="s">
        <v>277</v>
      </c>
      <c r="D91" s="32">
        <v>1.5</v>
      </c>
      <c r="E91" s="32">
        <v>1.5</v>
      </c>
      <c r="F91" s="32">
        <f t="shared" si="16"/>
        <v>100</v>
      </c>
    </row>
    <row r="92" spans="2:6" ht="124.5" customHeight="1" x14ac:dyDescent="0.3">
      <c r="B92" s="7" t="s">
        <v>202</v>
      </c>
      <c r="C92" s="8" t="s">
        <v>203</v>
      </c>
      <c r="D92" s="32">
        <v>1.5</v>
      </c>
      <c r="E92" s="32">
        <v>0</v>
      </c>
      <c r="F92" s="32">
        <f t="shared" si="16"/>
        <v>0</v>
      </c>
    </row>
    <row r="93" spans="2:6" ht="125.4" customHeight="1" x14ac:dyDescent="0.3">
      <c r="B93" s="7" t="s">
        <v>243</v>
      </c>
      <c r="C93" s="8" t="s">
        <v>244</v>
      </c>
      <c r="D93" s="32">
        <v>0</v>
      </c>
      <c r="E93" s="32">
        <v>9.4</v>
      </c>
      <c r="F93" s="32" t="s">
        <v>265</v>
      </c>
    </row>
    <row r="94" spans="2:6" s="21" customFormat="1" ht="112.2" customHeight="1" x14ac:dyDescent="0.3">
      <c r="B94" s="7" t="s">
        <v>278</v>
      </c>
      <c r="C94" s="8" t="s">
        <v>279</v>
      </c>
      <c r="D94" s="32">
        <v>21.9</v>
      </c>
      <c r="E94" s="32">
        <v>29</v>
      </c>
      <c r="F94" s="32">
        <f t="shared" si="16"/>
        <v>132.42009132420091</v>
      </c>
    </row>
    <row r="95" spans="2:6" ht="154.80000000000001" customHeight="1" x14ac:dyDescent="0.3">
      <c r="B95" s="7" t="s">
        <v>142</v>
      </c>
      <c r="C95" s="8" t="s">
        <v>143</v>
      </c>
      <c r="D95" s="32">
        <v>115.3</v>
      </c>
      <c r="E95" s="32">
        <v>118.6</v>
      </c>
      <c r="F95" s="32">
        <f t="shared" si="16"/>
        <v>102.86209887250651</v>
      </c>
    </row>
    <row r="96" spans="2:6" s="21" customFormat="1" ht="169.2" customHeight="1" x14ac:dyDescent="0.3">
      <c r="B96" s="7" t="s">
        <v>280</v>
      </c>
      <c r="C96" s="8" t="s">
        <v>281</v>
      </c>
      <c r="D96" s="32">
        <v>8.8000000000000007</v>
      </c>
      <c r="E96" s="32">
        <v>0</v>
      </c>
      <c r="F96" s="32">
        <f t="shared" si="16"/>
        <v>0</v>
      </c>
    </row>
    <row r="97" spans="2:10" ht="142.94999999999999" customHeight="1" x14ac:dyDescent="0.3">
      <c r="B97" s="7" t="s">
        <v>241</v>
      </c>
      <c r="C97" s="8" t="s">
        <v>242</v>
      </c>
      <c r="D97" s="32">
        <v>0.5</v>
      </c>
      <c r="E97" s="32">
        <v>4.5999999999999996</v>
      </c>
      <c r="F97" s="32">
        <f t="shared" si="16"/>
        <v>919.99999999999989</v>
      </c>
    </row>
    <row r="98" spans="2:10" ht="119.25" customHeight="1" x14ac:dyDescent="0.3">
      <c r="B98" s="7" t="s">
        <v>144</v>
      </c>
      <c r="C98" s="8" t="s">
        <v>145</v>
      </c>
      <c r="D98" s="32">
        <v>124.1</v>
      </c>
      <c r="E98" s="32">
        <v>116.6</v>
      </c>
      <c r="F98" s="32">
        <f t="shared" si="16"/>
        <v>93.956486704270745</v>
      </c>
    </row>
    <row r="99" spans="2:10" ht="139.94999999999999" customHeight="1" x14ac:dyDescent="0.3">
      <c r="B99" s="7" t="s">
        <v>146</v>
      </c>
      <c r="C99" s="8" t="s">
        <v>147</v>
      </c>
      <c r="D99" s="32">
        <v>684.2</v>
      </c>
      <c r="E99" s="32">
        <v>1389</v>
      </c>
      <c r="F99" s="32">
        <f t="shared" si="16"/>
        <v>203.01081555100845</v>
      </c>
    </row>
    <row r="100" spans="2:10" s="21" customFormat="1" ht="55.2" x14ac:dyDescent="0.3">
      <c r="B100" s="7" t="s">
        <v>282</v>
      </c>
      <c r="C100" s="8" t="s">
        <v>283</v>
      </c>
      <c r="D100" s="32">
        <v>34.5</v>
      </c>
      <c r="E100" s="32">
        <v>167</v>
      </c>
      <c r="F100" s="32">
        <f t="shared" si="16"/>
        <v>484.05797101449275</v>
      </c>
    </row>
    <row r="101" spans="2:10" ht="119.4" customHeight="1" x14ac:dyDescent="0.3">
      <c r="B101" s="7" t="s">
        <v>204</v>
      </c>
      <c r="C101" s="8" t="s">
        <v>205</v>
      </c>
      <c r="D101" s="32">
        <v>38.6</v>
      </c>
      <c r="E101" s="32">
        <v>487.2</v>
      </c>
      <c r="F101" s="32">
        <f t="shared" si="16"/>
        <v>1262.1761658031087</v>
      </c>
    </row>
    <row r="102" spans="2:10" s="21" customFormat="1" ht="102" customHeight="1" x14ac:dyDescent="0.3">
      <c r="B102" s="7" t="s">
        <v>285</v>
      </c>
      <c r="C102" s="8" t="s">
        <v>286</v>
      </c>
      <c r="D102" s="32">
        <v>0</v>
      </c>
      <c r="E102" s="32">
        <v>42.5</v>
      </c>
      <c r="F102" s="32" t="s">
        <v>265</v>
      </c>
    </row>
    <row r="103" spans="2:10" s="21" customFormat="1" ht="102" customHeight="1" x14ac:dyDescent="0.3">
      <c r="B103" s="7" t="s">
        <v>284</v>
      </c>
      <c r="C103" s="8" t="s">
        <v>292</v>
      </c>
      <c r="D103" s="32">
        <v>0</v>
      </c>
      <c r="E103" s="32">
        <v>52.2</v>
      </c>
      <c r="F103" s="32" t="s">
        <v>265</v>
      </c>
    </row>
    <row r="104" spans="2:10" ht="141.6" customHeight="1" x14ac:dyDescent="0.3">
      <c r="B104" s="7" t="s">
        <v>248</v>
      </c>
      <c r="C104" s="8" t="s">
        <v>249</v>
      </c>
      <c r="D104" s="32">
        <v>854.2</v>
      </c>
      <c r="E104" s="32">
        <v>921.4</v>
      </c>
      <c r="F104" s="32">
        <f t="shared" ref="F104" si="18">E104/D104*100</f>
        <v>107.86701006789978</v>
      </c>
    </row>
    <row r="105" spans="2:10" ht="96.6" x14ac:dyDescent="0.3">
      <c r="B105" s="29" t="s">
        <v>304</v>
      </c>
      <c r="C105" s="29" t="s">
        <v>303</v>
      </c>
      <c r="D105" s="30">
        <v>0</v>
      </c>
      <c r="E105" s="30">
        <v>3.4</v>
      </c>
      <c r="F105" s="32" t="s">
        <v>265</v>
      </c>
    </row>
    <row r="106" spans="2:10" ht="18" customHeight="1" x14ac:dyDescent="0.3">
      <c r="B106" s="57" t="s">
        <v>212</v>
      </c>
      <c r="C106" s="58" t="s">
        <v>213</v>
      </c>
      <c r="D106" s="59">
        <f>D107</f>
        <v>278.2</v>
      </c>
      <c r="E106" s="59">
        <f>E107</f>
        <v>278.3</v>
      </c>
      <c r="F106" s="59">
        <f t="shared" si="16"/>
        <v>100.03594536304819</v>
      </c>
    </row>
    <row r="107" spans="2:10" ht="18.75" customHeight="1" x14ac:dyDescent="0.3">
      <c r="B107" s="7" t="s">
        <v>216</v>
      </c>
      <c r="C107" s="8" t="s">
        <v>217</v>
      </c>
      <c r="D107" s="32">
        <f>D108</f>
        <v>278.2</v>
      </c>
      <c r="E107" s="32">
        <f>E108</f>
        <v>278.3</v>
      </c>
      <c r="F107" s="32">
        <f t="shared" si="16"/>
        <v>100.03594536304819</v>
      </c>
    </row>
    <row r="108" spans="2:10" ht="31.2" customHeight="1" x14ac:dyDescent="0.3">
      <c r="B108" s="7" t="s">
        <v>214</v>
      </c>
      <c r="C108" s="8" t="s">
        <v>215</v>
      </c>
      <c r="D108" s="32">
        <v>278.2</v>
      </c>
      <c r="E108" s="32">
        <v>278.3</v>
      </c>
      <c r="F108" s="32">
        <f t="shared" si="16"/>
        <v>100.03594536304819</v>
      </c>
      <c r="G108" s="18"/>
      <c r="H108" s="18"/>
    </row>
    <row r="109" spans="2:10" ht="15" customHeight="1" x14ac:dyDescent="0.3">
      <c r="B109" s="77" t="s">
        <v>62</v>
      </c>
      <c r="C109" s="78" t="s">
        <v>63</v>
      </c>
      <c r="D109" s="79">
        <f>D110+D159+D162</f>
        <v>704805.39999999991</v>
      </c>
      <c r="E109" s="79">
        <f>E110+E159+E162+E165</f>
        <v>667812.29999999993</v>
      </c>
      <c r="F109" s="79">
        <f t="shared" si="16"/>
        <v>94.751302983773968</v>
      </c>
      <c r="G109" s="18"/>
      <c r="H109" s="18"/>
    </row>
    <row r="110" spans="2:10" ht="45" customHeight="1" x14ac:dyDescent="0.3">
      <c r="B110" s="60" t="s">
        <v>113</v>
      </c>
      <c r="C110" s="60" t="s">
        <v>114</v>
      </c>
      <c r="D110" s="59">
        <f>D111+D116+D139+D154</f>
        <v>670905.39999999991</v>
      </c>
      <c r="E110" s="59">
        <f>E111+E116+E139+E154</f>
        <v>635298.69999999995</v>
      </c>
      <c r="F110" s="59">
        <f t="shared" si="16"/>
        <v>94.692739095556547</v>
      </c>
      <c r="G110" s="18"/>
      <c r="H110" s="18"/>
    </row>
    <row r="111" spans="2:10" ht="31.2" customHeight="1" x14ac:dyDescent="0.3">
      <c r="B111" s="64" t="s">
        <v>159</v>
      </c>
      <c r="C111" s="65" t="s">
        <v>112</v>
      </c>
      <c r="D111" s="66">
        <f>D112+D114</f>
        <v>58329.1</v>
      </c>
      <c r="E111" s="66">
        <f>E112+E114</f>
        <v>58329.1</v>
      </c>
      <c r="F111" s="66">
        <f t="shared" si="16"/>
        <v>100</v>
      </c>
      <c r="G111" s="18"/>
      <c r="J111" s="18"/>
    </row>
    <row r="112" spans="2:10" ht="16.5" customHeight="1" x14ac:dyDescent="0.3">
      <c r="B112" s="4" t="s">
        <v>160</v>
      </c>
      <c r="C112" s="7" t="s">
        <v>155</v>
      </c>
      <c r="D112" s="32">
        <f>D113</f>
        <v>56613.5</v>
      </c>
      <c r="E112" s="32">
        <f t="shared" ref="E112" si="19">E113</f>
        <v>56613.5</v>
      </c>
      <c r="F112" s="32">
        <f t="shared" si="16"/>
        <v>100</v>
      </c>
      <c r="G112" s="18"/>
      <c r="H112" s="18"/>
      <c r="I112" s="18"/>
      <c r="J112" s="18"/>
    </row>
    <row r="113" spans="2:11" ht="51" customHeight="1" x14ac:dyDescent="0.3">
      <c r="B113" s="5" t="s">
        <v>161</v>
      </c>
      <c r="C113" s="7" t="s">
        <v>154</v>
      </c>
      <c r="D113" s="33">
        <v>56613.5</v>
      </c>
      <c r="E113" s="33">
        <v>56613.5</v>
      </c>
      <c r="F113" s="32">
        <f t="shared" si="16"/>
        <v>100</v>
      </c>
      <c r="G113" s="19"/>
      <c r="H113" s="2"/>
      <c r="K113" s="18"/>
    </row>
    <row r="114" spans="2:11" s="21" customFormat="1" ht="51.75" customHeight="1" x14ac:dyDescent="0.3">
      <c r="B114" s="29" t="s">
        <v>307</v>
      </c>
      <c r="C114" s="29" t="s">
        <v>305</v>
      </c>
      <c r="D114" s="32">
        <f>D115</f>
        <v>1715.6</v>
      </c>
      <c r="E114" s="32">
        <f t="shared" ref="E114:F114" si="20">E115</f>
        <v>1715.6</v>
      </c>
      <c r="F114" s="32">
        <f t="shared" si="20"/>
        <v>100</v>
      </c>
      <c r="G114" s="63"/>
      <c r="H114" s="2"/>
      <c r="K114" s="18"/>
    </row>
    <row r="115" spans="2:11" s="21" customFormat="1" ht="57.6" customHeight="1" x14ac:dyDescent="0.3">
      <c r="B115" s="29" t="s">
        <v>308</v>
      </c>
      <c r="C115" s="29" t="s">
        <v>306</v>
      </c>
      <c r="D115" s="32">
        <v>1715.6</v>
      </c>
      <c r="E115" s="32">
        <v>1715.6</v>
      </c>
      <c r="F115" s="32">
        <f t="shared" ref="F115" si="21">E115/D115*100</f>
        <v>100</v>
      </c>
      <c r="G115" s="63"/>
      <c r="H115" s="2"/>
      <c r="K115" s="18"/>
    </row>
    <row r="116" spans="2:11" ht="41.4" x14ac:dyDescent="0.3">
      <c r="B116" s="67" t="s">
        <v>162</v>
      </c>
      <c r="C116" s="68" t="s">
        <v>293</v>
      </c>
      <c r="D116" s="69">
        <f>SUM(D117:D126)</f>
        <v>191859.09999999998</v>
      </c>
      <c r="E116" s="69">
        <f>SUM(E117:E126)</f>
        <v>163189.19999999998</v>
      </c>
      <c r="F116" s="66">
        <f t="shared" si="16"/>
        <v>85.056794282887807</v>
      </c>
      <c r="G116" s="18"/>
      <c r="H116" s="18"/>
    </row>
    <row r="117" spans="2:11" ht="70.8" customHeight="1" x14ac:dyDescent="0.3">
      <c r="B117" s="14" t="s">
        <v>208</v>
      </c>
      <c r="C117" s="15" t="s">
        <v>180</v>
      </c>
      <c r="D117" s="34">
        <v>7695.6</v>
      </c>
      <c r="E117" s="34">
        <v>3159.2</v>
      </c>
      <c r="F117" s="32">
        <f t="shared" si="16"/>
        <v>41.052029731275006</v>
      </c>
      <c r="H117" s="18"/>
    </row>
    <row r="118" spans="2:11" ht="55.2" x14ac:dyDescent="0.3">
      <c r="B118" s="14" t="s">
        <v>207</v>
      </c>
      <c r="C118" s="15" t="s">
        <v>181</v>
      </c>
      <c r="D118" s="34">
        <v>57521.3</v>
      </c>
      <c r="E118" s="34">
        <v>37525.699999999997</v>
      </c>
      <c r="F118" s="32">
        <f t="shared" si="16"/>
        <v>65.237920561600646</v>
      </c>
    </row>
    <row r="119" spans="2:11" ht="69" x14ac:dyDescent="0.3">
      <c r="B119" s="14" t="s">
        <v>206</v>
      </c>
      <c r="C119" s="15" t="s">
        <v>182</v>
      </c>
      <c r="D119" s="34">
        <v>2764.9</v>
      </c>
      <c r="E119" s="34">
        <v>2764.8</v>
      </c>
      <c r="F119" s="32">
        <f t="shared" si="16"/>
        <v>99.996383232666645</v>
      </c>
    </row>
    <row r="120" spans="2:11" s="21" customFormat="1" ht="96.6" x14ac:dyDescent="0.3">
      <c r="B120" s="14" t="s">
        <v>287</v>
      </c>
      <c r="C120" s="23" t="s">
        <v>296</v>
      </c>
      <c r="D120" s="35">
        <v>16776</v>
      </c>
      <c r="E120" s="35">
        <v>16776</v>
      </c>
      <c r="F120" s="32">
        <f>E120/D120*100</f>
        <v>100</v>
      </c>
    </row>
    <row r="121" spans="2:11" ht="69" x14ac:dyDescent="0.3">
      <c r="B121" s="14" t="s">
        <v>255</v>
      </c>
      <c r="C121" s="15" t="s">
        <v>294</v>
      </c>
      <c r="D121" s="34">
        <v>611</v>
      </c>
      <c r="E121" s="34">
        <v>611</v>
      </c>
      <c r="F121" s="32">
        <f t="shared" si="16"/>
        <v>100</v>
      </c>
    </row>
    <row r="122" spans="2:11" ht="41.4" x14ac:dyDescent="0.3">
      <c r="B122" s="14" t="s">
        <v>250</v>
      </c>
      <c r="C122" s="15" t="s">
        <v>251</v>
      </c>
      <c r="D122" s="34">
        <v>11241.2</v>
      </c>
      <c r="E122" s="34">
        <v>11241.2</v>
      </c>
      <c r="F122" s="32">
        <f t="shared" si="16"/>
        <v>100</v>
      </c>
    </row>
    <row r="123" spans="2:11" ht="28.2" x14ac:dyDescent="0.3">
      <c r="B123" s="14" t="s">
        <v>256</v>
      </c>
      <c r="C123" s="72" t="s">
        <v>257</v>
      </c>
      <c r="D123" s="34">
        <v>120</v>
      </c>
      <c r="E123" s="34">
        <v>120</v>
      </c>
      <c r="F123" s="32">
        <f t="shared" si="16"/>
        <v>100</v>
      </c>
    </row>
    <row r="124" spans="2:11" ht="44.25" customHeight="1" x14ac:dyDescent="0.3">
      <c r="B124" s="14" t="s">
        <v>218</v>
      </c>
      <c r="C124" s="6" t="s">
        <v>219</v>
      </c>
      <c r="D124" s="36">
        <v>9424.2000000000007</v>
      </c>
      <c r="E124" s="34">
        <v>9352.7000000000007</v>
      </c>
      <c r="F124" s="32">
        <f t="shared" si="16"/>
        <v>99.241314912671626</v>
      </c>
    </row>
    <row r="125" spans="2:11" s="21" customFormat="1" ht="62.25" customHeight="1" x14ac:dyDescent="0.3">
      <c r="B125" s="75" t="s">
        <v>309</v>
      </c>
      <c r="C125" s="6" t="s">
        <v>318</v>
      </c>
      <c r="D125" s="36">
        <v>3929.3</v>
      </c>
      <c r="E125" s="34">
        <v>0</v>
      </c>
      <c r="F125" s="32">
        <f t="shared" ref="F125" si="22">E125/D125*100</f>
        <v>0</v>
      </c>
    </row>
    <row r="126" spans="2:11" x14ac:dyDescent="0.3">
      <c r="B126" s="27" t="s">
        <v>163</v>
      </c>
      <c r="C126" s="8" t="s">
        <v>185</v>
      </c>
      <c r="D126" s="34">
        <f>SUM(D127:D138)</f>
        <v>81775.599999999991</v>
      </c>
      <c r="E126" s="34">
        <f>SUM(E127:E138)</f>
        <v>81638.599999999991</v>
      </c>
      <c r="F126" s="32">
        <f t="shared" si="16"/>
        <v>99.832468364646658</v>
      </c>
    </row>
    <row r="127" spans="2:11" ht="55.2" x14ac:dyDescent="0.3">
      <c r="B127" s="14" t="s">
        <v>254</v>
      </c>
      <c r="C127" s="23" t="s">
        <v>253</v>
      </c>
      <c r="D127" s="35">
        <v>2744.9</v>
      </c>
      <c r="E127" s="35">
        <v>2744.9</v>
      </c>
      <c r="F127" s="32">
        <f t="shared" si="16"/>
        <v>100</v>
      </c>
    </row>
    <row r="128" spans="2:11" ht="27.6" x14ac:dyDescent="0.3">
      <c r="B128" s="14" t="s">
        <v>156</v>
      </c>
      <c r="C128" s="7" t="s">
        <v>157</v>
      </c>
      <c r="D128" s="37">
        <v>924.4</v>
      </c>
      <c r="E128" s="37">
        <v>924.4</v>
      </c>
      <c r="F128" s="32">
        <f t="shared" si="16"/>
        <v>100</v>
      </c>
    </row>
    <row r="129" spans="2:6" ht="60.75" customHeight="1" x14ac:dyDescent="0.3">
      <c r="B129" s="14" t="s">
        <v>183</v>
      </c>
      <c r="C129" s="7" t="s">
        <v>184</v>
      </c>
      <c r="D129" s="38">
        <v>20115.2</v>
      </c>
      <c r="E129" s="39">
        <v>19978.2</v>
      </c>
      <c r="F129" s="32">
        <f t="shared" si="16"/>
        <v>99.318923003499833</v>
      </c>
    </row>
    <row r="130" spans="2:6" ht="27.6" x14ac:dyDescent="0.3">
      <c r="B130" s="14" t="s">
        <v>164</v>
      </c>
      <c r="C130" s="24" t="s">
        <v>131</v>
      </c>
      <c r="D130" s="40">
        <v>2341.8000000000002</v>
      </c>
      <c r="E130" s="40">
        <v>2341.8000000000002</v>
      </c>
      <c r="F130" s="32">
        <f t="shared" si="16"/>
        <v>100</v>
      </c>
    </row>
    <row r="131" spans="2:6" s="21" customFormat="1" ht="78" customHeight="1" x14ac:dyDescent="0.3">
      <c r="B131" s="75" t="s">
        <v>310</v>
      </c>
      <c r="C131" s="24" t="s">
        <v>319</v>
      </c>
      <c r="D131" s="40">
        <v>200</v>
      </c>
      <c r="E131" s="40">
        <v>200</v>
      </c>
      <c r="F131" s="32">
        <f t="shared" ref="F131" si="23">E131/D131*100</f>
        <v>100</v>
      </c>
    </row>
    <row r="132" spans="2:6" ht="121.5" customHeight="1" x14ac:dyDescent="0.3">
      <c r="B132" s="14" t="s">
        <v>165</v>
      </c>
      <c r="C132" s="23" t="s">
        <v>132</v>
      </c>
      <c r="D132" s="41">
        <v>5249.9</v>
      </c>
      <c r="E132" s="41">
        <v>5249.9</v>
      </c>
      <c r="F132" s="32">
        <f t="shared" si="16"/>
        <v>100</v>
      </c>
    </row>
    <row r="133" spans="2:6" ht="47.25" customHeight="1" x14ac:dyDescent="0.3">
      <c r="B133" s="14" t="s">
        <v>166</v>
      </c>
      <c r="C133" s="23" t="s">
        <v>179</v>
      </c>
      <c r="D133" s="41">
        <v>202.1</v>
      </c>
      <c r="E133" s="41">
        <v>202.1</v>
      </c>
      <c r="F133" s="32">
        <f t="shared" si="16"/>
        <v>100</v>
      </c>
    </row>
    <row r="134" spans="2:6" ht="59.25" customHeight="1" x14ac:dyDescent="0.3">
      <c r="B134" s="14" t="s">
        <v>167</v>
      </c>
      <c r="C134" s="23" t="s">
        <v>133</v>
      </c>
      <c r="D134" s="41">
        <v>16260.7</v>
      </c>
      <c r="E134" s="41">
        <v>16260.7</v>
      </c>
      <c r="F134" s="32">
        <f t="shared" si="16"/>
        <v>100</v>
      </c>
    </row>
    <row r="135" spans="2:6" ht="59.25" customHeight="1" x14ac:dyDescent="0.3">
      <c r="B135" s="14" t="s">
        <v>168</v>
      </c>
      <c r="C135" s="25" t="s">
        <v>158</v>
      </c>
      <c r="D135" s="36">
        <v>30251.599999999999</v>
      </c>
      <c r="E135" s="36">
        <v>30251.599999999999</v>
      </c>
      <c r="F135" s="32">
        <f t="shared" si="16"/>
        <v>100</v>
      </c>
    </row>
    <row r="136" spans="2:6" ht="59.25" customHeight="1" x14ac:dyDescent="0.3">
      <c r="B136" s="14" t="s">
        <v>259</v>
      </c>
      <c r="C136" s="25" t="s">
        <v>260</v>
      </c>
      <c r="D136" s="36">
        <v>1808.7</v>
      </c>
      <c r="E136" s="36">
        <v>1808.7</v>
      </c>
      <c r="F136" s="32">
        <f t="shared" si="16"/>
        <v>100</v>
      </c>
    </row>
    <row r="137" spans="2:6" ht="123" customHeight="1" x14ac:dyDescent="0.3">
      <c r="B137" s="75" t="s">
        <v>311</v>
      </c>
      <c r="C137" s="25" t="s">
        <v>320</v>
      </c>
      <c r="D137" s="36">
        <v>525.9</v>
      </c>
      <c r="E137" s="36">
        <v>525.9</v>
      </c>
      <c r="F137" s="32">
        <f t="shared" si="16"/>
        <v>100</v>
      </c>
    </row>
    <row r="138" spans="2:6" ht="123.75" customHeight="1" x14ac:dyDescent="0.3">
      <c r="B138" s="75" t="s">
        <v>312</v>
      </c>
      <c r="C138" s="25" t="s">
        <v>321</v>
      </c>
      <c r="D138" s="36">
        <v>1150.4000000000001</v>
      </c>
      <c r="E138" s="36">
        <v>1150.4000000000001</v>
      </c>
      <c r="F138" s="32">
        <f t="shared" si="16"/>
        <v>100</v>
      </c>
    </row>
    <row r="139" spans="2:6" ht="43.2" customHeight="1" x14ac:dyDescent="0.3">
      <c r="B139" s="64" t="s">
        <v>313</v>
      </c>
      <c r="C139" s="68" t="s">
        <v>64</v>
      </c>
      <c r="D139" s="66">
        <f>SUM(D140:D146)</f>
        <v>419971.1</v>
      </c>
      <c r="E139" s="66">
        <f>SUM(E140:E146)</f>
        <v>413034.3</v>
      </c>
      <c r="F139" s="66">
        <f t="shared" si="16"/>
        <v>98.348267297440231</v>
      </c>
    </row>
    <row r="140" spans="2:6" ht="120" customHeight="1" x14ac:dyDescent="0.3">
      <c r="B140" s="7" t="s">
        <v>169</v>
      </c>
      <c r="C140" s="8" t="s">
        <v>115</v>
      </c>
      <c r="D140" s="42">
        <v>13068.1</v>
      </c>
      <c r="E140" s="43">
        <v>8500</v>
      </c>
      <c r="F140" s="32">
        <f t="shared" si="16"/>
        <v>65.04388549215264</v>
      </c>
    </row>
    <row r="141" spans="2:6" ht="93.75" customHeight="1" x14ac:dyDescent="0.3">
      <c r="B141" s="5" t="s">
        <v>170</v>
      </c>
      <c r="C141" s="6" t="s">
        <v>117</v>
      </c>
      <c r="D141" s="44">
        <v>8005.9</v>
      </c>
      <c r="E141" s="44">
        <v>8005.9</v>
      </c>
      <c r="F141" s="32">
        <f t="shared" si="16"/>
        <v>100</v>
      </c>
    </row>
    <row r="142" spans="2:6" ht="93.75" customHeight="1" x14ac:dyDescent="0.3">
      <c r="B142" s="5" t="s">
        <v>171</v>
      </c>
      <c r="C142" s="7" t="s">
        <v>122</v>
      </c>
      <c r="D142" s="37">
        <v>2.1</v>
      </c>
      <c r="E142" s="37">
        <v>2.1</v>
      </c>
      <c r="F142" s="32">
        <f t="shared" si="16"/>
        <v>100</v>
      </c>
    </row>
    <row r="143" spans="2:6" s="21" customFormat="1" ht="107.25" customHeight="1" x14ac:dyDescent="0.3">
      <c r="B143" s="5" t="s">
        <v>314</v>
      </c>
      <c r="C143" s="7" t="s">
        <v>324</v>
      </c>
      <c r="D143" s="37">
        <v>685.4</v>
      </c>
      <c r="E143" s="37">
        <v>685.4</v>
      </c>
      <c r="F143" s="32">
        <f t="shared" ref="F143" si="24">E143/D143*100</f>
        <v>100</v>
      </c>
    </row>
    <row r="144" spans="2:6" ht="95.25" customHeight="1" x14ac:dyDescent="0.3">
      <c r="B144" s="5" t="s">
        <v>209</v>
      </c>
      <c r="C144" s="7" t="s">
        <v>210</v>
      </c>
      <c r="D144" s="45">
        <v>15910.5</v>
      </c>
      <c r="E144" s="45">
        <v>15910.5</v>
      </c>
      <c r="F144" s="32">
        <f t="shared" si="16"/>
        <v>100</v>
      </c>
    </row>
    <row r="145" spans="2:6" ht="50.25" customHeight="1" x14ac:dyDescent="0.3">
      <c r="B145" s="5" t="s">
        <v>172</v>
      </c>
      <c r="C145" s="8" t="s">
        <v>116</v>
      </c>
      <c r="D145" s="34">
        <v>1202</v>
      </c>
      <c r="E145" s="34">
        <v>1202</v>
      </c>
      <c r="F145" s="32">
        <f t="shared" si="16"/>
        <v>100</v>
      </c>
    </row>
    <row r="146" spans="2:6" ht="18" customHeight="1" x14ac:dyDescent="0.3">
      <c r="B146" s="7" t="s">
        <v>186</v>
      </c>
      <c r="C146" s="8" t="s">
        <v>65</v>
      </c>
      <c r="D146" s="32">
        <f>SUM(D147:D153)</f>
        <v>381097.1</v>
      </c>
      <c r="E146" s="32">
        <f t="shared" ref="E146" si="25">SUM(E147:E153)</f>
        <v>378728.39999999997</v>
      </c>
      <c r="F146" s="32">
        <f t="shared" si="16"/>
        <v>99.378452368175985</v>
      </c>
    </row>
    <row r="147" spans="2:6" ht="66.75" customHeight="1" x14ac:dyDescent="0.3">
      <c r="B147" s="12" t="s">
        <v>173</v>
      </c>
      <c r="C147" s="8" t="s">
        <v>67</v>
      </c>
      <c r="D147" s="46">
        <v>422.6</v>
      </c>
      <c r="E147" s="46">
        <v>422.6</v>
      </c>
      <c r="F147" s="32">
        <f t="shared" si="16"/>
        <v>100</v>
      </c>
    </row>
    <row r="148" spans="2:6" ht="75.75" customHeight="1" x14ac:dyDescent="0.3">
      <c r="B148" s="12" t="s">
        <v>174</v>
      </c>
      <c r="C148" s="8" t="s">
        <v>66</v>
      </c>
      <c r="D148" s="47">
        <v>250370.4</v>
      </c>
      <c r="E148" s="47">
        <v>250370.4</v>
      </c>
      <c r="F148" s="32">
        <f t="shared" si="16"/>
        <v>100</v>
      </c>
    </row>
    <row r="149" spans="2:6" ht="78" customHeight="1" x14ac:dyDescent="0.3">
      <c r="B149" s="12" t="s">
        <v>175</v>
      </c>
      <c r="C149" s="8" t="s">
        <v>68</v>
      </c>
      <c r="D149" s="32">
        <v>20020.599999999999</v>
      </c>
      <c r="E149" s="32">
        <v>17834.2</v>
      </c>
      <c r="F149" s="32">
        <f t="shared" ref="F149:F167" si="26">E149/D149*100</f>
        <v>89.079248374174611</v>
      </c>
    </row>
    <row r="150" spans="2:6" ht="108.75" customHeight="1" x14ac:dyDescent="0.3">
      <c r="B150" s="12" t="s">
        <v>176</v>
      </c>
      <c r="C150" s="8" t="s">
        <v>247</v>
      </c>
      <c r="D150" s="46">
        <v>239.6</v>
      </c>
      <c r="E150" s="46">
        <v>239.6</v>
      </c>
      <c r="F150" s="32">
        <f t="shared" si="26"/>
        <v>100</v>
      </c>
    </row>
    <row r="151" spans="2:6" ht="55.2" x14ac:dyDescent="0.3">
      <c r="B151" s="12" t="s">
        <v>177</v>
      </c>
      <c r="C151" s="8" t="s">
        <v>69</v>
      </c>
      <c r="D151" s="47">
        <v>94481.2</v>
      </c>
      <c r="E151" s="47">
        <v>94481.2</v>
      </c>
      <c r="F151" s="32">
        <f t="shared" si="26"/>
        <v>100</v>
      </c>
    </row>
    <row r="152" spans="2:6" ht="92.25" customHeight="1" x14ac:dyDescent="0.3">
      <c r="B152" s="12" t="s">
        <v>178</v>
      </c>
      <c r="C152" s="8" t="s">
        <v>111</v>
      </c>
      <c r="D152" s="48">
        <v>1152</v>
      </c>
      <c r="E152" s="48">
        <v>969.8</v>
      </c>
      <c r="F152" s="32">
        <f t="shared" si="26"/>
        <v>84.184027777777771</v>
      </c>
    </row>
    <row r="153" spans="2:6" ht="139.5" customHeight="1" x14ac:dyDescent="0.3">
      <c r="B153" s="12" t="s">
        <v>187</v>
      </c>
      <c r="C153" s="7" t="s">
        <v>211</v>
      </c>
      <c r="D153" s="44">
        <v>14410.7</v>
      </c>
      <c r="E153" s="44">
        <v>14410.6</v>
      </c>
      <c r="F153" s="32">
        <f t="shared" si="26"/>
        <v>99.999306071183213</v>
      </c>
    </row>
    <row r="154" spans="2:6" ht="17.25" customHeight="1" x14ac:dyDescent="0.3">
      <c r="B154" s="64" t="s">
        <v>189</v>
      </c>
      <c r="C154" s="68" t="s">
        <v>188</v>
      </c>
      <c r="D154" s="66">
        <f>SUM(D155:D155)</f>
        <v>746.1</v>
      </c>
      <c r="E154" s="66">
        <f>SUM(E155:E155)</f>
        <v>746.1</v>
      </c>
      <c r="F154" s="66">
        <f t="shared" si="26"/>
        <v>100</v>
      </c>
    </row>
    <row r="155" spans="2:6" ht="30" customHeight="1" x14ac:dyDescent="0.3">
      <c r="B155" s="12" t="s">
        <v>252</v>
      </c>
      <c r="C155" s="7" t="s">
        <v>295</v>
      </c>
      <c r="D155" s="32">
        <f>D156+D157+D158</f>
        <v>746.1</v>
      </c>
      <c r="E155" s="32">
        <f>E156+E157+E158</f>
        <v>746.1</v>
      </c>
      <c r="F155" s="32">
        <f t="shared" si="26"/>
        <v>100</v>
      </c>
    </row>
    <row r="156" spans="2:6" ht="82.8" x14ac:dyDescent="0.3">
      <c r="B156" s="12" t="s">
        <v>315</v>
      </c>
      <c r="C156" s="7" t="s">
        <v>258</v>
      </c>
      <c r="D156" s="32">
        <v>346.8</v>
      </c>
      <c r="E156" s="32">
        <v>346.8</v>
      </c>
      <c r="F156" s="32">
        <f t="shared" si="26"/>
        <v>100</v>
      </c>
    </row>
    <row r="157" spans="2:6" ht="116.4" customHeight="1" x14ac:dyDescent="0.3">
      <c r="B157" s="5" t="s">
        <v>316</v>
      </c>
      <c r="C157" s="7" t="s">
        <v>322</v>
      </c>
      <c r="D157" s="32">
        <v>389.3</v>
      </c>
      <c r="E157" s="32">
        <v>389.3</v>
      </c>
      <c r="F157" s="32">
        <f t="shared" si="26"/>
        <v>100</v>
      </c>
    </row>
    <row r="158" spans="2:6" ht="157.19999999999999" customHeight="1" x14ac:dyDescent="0.3">
      <c r="B158" s="5" t="s">
        <v>317</v>
      </c>
      <c r="C158" s="7" t="s">
        <v>323</v>
      </c>
      <c r="D158" s="32">
        <v>10</v>
      </c>
      <c r="E158" s="32">
        <v>10</v>
      </c>
      <c r="F158" s="32">
        <f t="shared" si="26"/>
        <v>100</v>
      </c>
    </row>
    <row r="159" spans="2:6" ht="30.75" customHeight="1" x14ac:dyDescent="0.3">
      <c r="B159" s="61" t="s">
        <v>148</v>
      </c>
      <c r="C159" s="57" t="s">
        <v>149</v>
      </c>
      <c r="D159" s="59">
        <f>D160</f>
        <v>33860</v>
      </c>
      <c r="E159" s="59">
        <f t="shared" ref="E159" si="27">E160</f>
        <v>33860</v>
      </c>
      <c r="F159" s="59">
        <f t="shared" si="26"/>
        <v>100</v>
      </c>
    </row>
    <row r="160" spans="2:6" ht="45" customHeight="1" x14ac:dyDescent="0.3">
      <c r="B160" s="12" t="s">
        <v>150</v>
      </c>
      <c r="C160" s="7" t="s">
        <v>151</v>
      </c>
      <c r="D160" s="32">
        <f>D161</f>
        <v>33860</v>
      </c>
      <c r="E160" s="32">
        <f>E161</f>
        <v>33860</v>
      </c>
      <c r="F160" s="32">
        <f t="shared" si="26"/>
        <v>100</v>
      </c>
    </row>
    <row r="161" spans="2:6" ht="77.25" customHeight="1" x14ac:dyDescent="0.3">
      <c r="B161" s="12" t="s">
        <v>152</v>
      </c>
      <c r="C161" s="7" t="s">
        <v>153</v>
      </c>
      <c r="D161" s="32">
        <v>33860</v>
      </c>
      <c r="E161" s="32">
        <v>33860</v>
      </c>
      <c r="F161" s="32">
        <f t="shared" si="26"/>
        <v>100</v>
      </c>
    </row>
    <row r="162" spans="2:6" ht="14.25" customHeight="1" x14ac:dyDescent="0.3">
      <c r="B162" s="61" t="s">
        <v>221</v>
      </c>
      <c r="C162" s="57" t="s">
        <v>222</v>
      </c>
      <c r="D162" s="59">
        <f>D163</f>
        <v>40</v>
      </c>
      <c r="E162" s="59">
        <f>E163+E164</f>
        <v>462.2</v>
      </c>
      <c r="F162" s="59">
        <f t="shared" si="26"/>
        <v>1155.5</v>
      </c>
    </row>
    <row r="163" spans="2:6" ht="31.2" customHeight="1" x14ac:dyDescent="0.3">
      <c r="B163" s="5" t="s">
        <v>223</v>
      </c>
      <c r="C163" s="7" t="s">
        <v>224</v>
      </c>
      <c r="D163" s="32">
        <f>D164</f>
        <v>40</v>
      </c>
      <c r="E163" s="34">
        <v>422.2</v>
      </c>
      <c r="F163" s="32">
        <f t="shared" si="26"/>
        <v>1055.5</v>
      </c>
    </row>
    <row r="164" spans="2:6" ht="59.4" customHeight="1" x14ac:dyDescent="0.3">
      <c r="B164" s="26" t="s">
        <v>245</v>
      </c>
      <c r="C164" s="7" t="s">
        <v>246</v>
      </c>
      <c r="D164" s="32">
        <v>40</v>
      </c>
      <c r="E164" s="32">
        <v>40</v>
      </c>
      <c r="F164" s="32">
        <f t="shared" si="26"/>
        <v>100</v>
      </c>
    </row>
    <row r="165" spans="2:6" s="21" customFormat="1" ht="55.2" x14ac:dyDescent="0.3">
      <c r="B165" s="62" t="s">
        <v>288</v>
      </c>
      <c r="C165" s="57" t="s">
        <v>289</v>
      </c>
      <c r="D165" s="59">
        <f>D166</f>
        <v>0</v>
      </c>
      <c r="E165" s="59">
        <f>E166</f>
        <v>-1808.6</v>
      </c>
      <c r="F165" s="59"/>
    </row>
    <row r="166" spans="2:6" s="21" customFormat="1" ht="74.400000000000006" customHeight="1" x14ac:dyDescent="0.3">
      <c r="B166" s="26" t="s">
        <v>290</v>
      </c>
      <c r="C166" s="7" t="s">
        <v>291</v>
      </c>
      <c r="D166" s="32">
        <v>0</v>
      </c>
      <c r="E166" s="32">
        <v>-1808.6</v>
      </c>
      <c r="F166" s="32"/>
    </row>
    <row r="167" spans="2:6" x14ac:dyDescent="0.3">
      <c r="B167" s="77"/>
      <c r="C167" s="77" t="s">
        <v>70</v>
      </c>
      <c r="D167" s="79">
        <f>D7+D109</f>
        <v>1202734.8999999999</v>
      </c>
      <c r="E167" s="79">
        <f>SUM(E7,E109)</f>
        <v>1217475</v>
      </c>
      <c r="F167" s="79">
        <f t="shared" si="26"/>
        <v>101.22554853941629</v>
      </c>
    </row>
    <row r="168" spans="2:6" x14ac:dyDescent="0.3">
      <c r="B168" s="3"/>
      <c r="C168" s="3"/>
      <c r="D168" s="50"/>
      <c r="E168" s="51"/>
      <c r="F168" s="51"/>
    </row>
    <row r="169" spans="2:6" x14ac:dyDescent="0.3">
      <c r="B169" s="3"/>
      <c r="C169" s="3"/>
      <c r="D169" s="50"/>
      <c r="E169" s="51"/>
      <c r="F169" s="51"/>
    </row>
    <row r="170" spans="2:6" x14ac:dyDescent="0.3">
      <c r="B170" s="3"/>
      <c r="C170" s="3"/>
      <c r="D170" s="50"/>
      <c r="E170" s="51"/>
      <c r="F170" s="51"/>
    </row>
    <row r="171" spans="2:6" x14ac:dyDescent="0.3">
      <c r="B171" s="3"/>
      <c r="C171" s="3"/>
      <c r="D171" s="50"/>
      <c r="E171" s="51"/>
      <c r="F171" s="51"/>
    </row>
    <row r="172" spans="2:6" x14ac:dyDescent="0.3">
      <c r="B172" s="3"/>
      <c r="C172" s="3"/>
      <c r="D172" s="50"/>
      <c r="E172" s="51"/>
      <c r="F172" s="51"/>
    </row>
    <row r="173" spans="2:6" x14ac:dyDescent="0.3">
      <c r="B173" s="3"/>
      <c r="C173" s="3"/>
      <c r="D173" s="50"/>
      <c r="E173" s="51"/>
      <c r="F173" s="51"/>
    </row>
    <row r="174" spans="2:6" x14ac:dyDescent="0.3">
      <c r="B174" s="3"/>
      <c r="C174" s="3"/>
      <c r="D174" s="50"/>
      <c r="E174" s="51"/>
      <c r="F174" s="51"/>
    </row>
    <row r="175" spans="2:6" x14ac:dyDescent="0.3">
      <c r="B175" s="3"/>
      <c r="C175" s="3"/>
      <c r="D175" s="50"/>
      <c r="E175" s="50"/>
      <c r="F175" s="50"/>
    </row>
    <row r="176" spans="2:6" x14ac:dyDescent="0.3">
      <c r="B176" s="3"/>
      <c r="C176" s="3"/>
      <c r="D176" s="50"/>
      <c r="E176" s="50"/>
      <c r="F176" s="50"/>
    </row>
    <row r="177" spans="2:6" x14ac:dyDescent="0.3">
      <c r="B177" s="3"/>
      <c r="C177" s="3"/>
      <c r="D177" s="50"/>
      <c r="E177" s="50"/>
      <c r="F177" s="50"/>
    </row>
    <row r="178" spans="2:6" x14ac:dyDescent="0.3">
      <c r="B178" s="3"/>
      <c r="C178" s="3"/>
      <c r="D178" s="50"/>
      <c r="E178" s="50"/>
      <c r="F178" s="50"/>
    </row>
    <row r="179" spans="2:6" x14ac:dyDescent="0.3">
      <c r="B179" s="3"/>
      <c r="C179" s="3"/>
      <c r="D179" s="50"/>
      <c r="E179" s="50"/>
      <c r="F179" s="50"/>
    </row>
    <row r="180" spans="2:6" x14ac:dyDescent="0.3">
      <c r="B180" s="3"/>
      <c r="C180" s="3"/>
      <c r="D180" s="50"/>
      <c r="E180" s="50"/>
      <c r="F180" s="50"/>
    </row>
    <row r="181" spans="2:6" x14ac:dyDescent="0.3">
      <c r="B181" s="3"/>
      <c r="C181" s="3"/>
      <c r="D181" s="50"/>
      <c r="E181" s="50"/>
      <c r="F181" s="50"/>
    </row>
    <row r="182" spans="2:6" x14ac:dyDescent="0.3">
      <c r="B182" s="3"/>
      <c r="C182" s="3"/>
      <c r="D182" s="50"/>
      <c r="E182" s="50"/>
      <c r="F182" s="50"/>
    </row>
    <row r="183" spans="2:6" x14ac:dyDescent="0.3">
      <c r="B183" s="3"/>
      <c r="C183" s="3"/>
      <c r="D183" s="50"/>
      <c r="E183" s="50"/>
      <c r="F183" s="50"/>
    </row>
    <row r="184" spans="2:6" x14ac:dyDescent="0.3">
      <c r="B184" s="3"/>
      <c r="C184" s="3"/>
      <c r="D184" s="50"/>
      <c r="E184" s="50"/>
      <c r="F184" s="50"/>
    </row>
    <row r="185" spans="2:6" x14ac:dyDescent="0.3">
      <c r="B185" s="3"/>
      <c r="C185" s="3"/>
      <c r="D185" s="50"/>
      <c r="E185" s="50"/>
      <c r="F185" s="50"/>
    </row>
    <row r="186" spans="2:6" x14ac:dyDescent="0.3">
      <c r="B186" s="3"/>
      <c r="C186" s="3"/>
      <c r="D186" s="50"/>
      <c r="E186" s="50"/>
      <c r="F186" s="50"/>
    </row>
    <row r="187" spans="2:6" x14ac:dyDescent="0.3">
      <c r="B187" s="3"/>
      <c r="C187" s="3"/>
      <c r="D187" s="50"/>
      <c r="E187" s="50"/>
      <c r="F187" s="50"/>
    </row>
    <row r="188" spans="2:6" x14ac:dyDescent="0.3">
      <c r="B188" s="3"/>
      <c r="C188" s="3"/>
      <c r="D188" s="50"/>
      <c r="E188" s="50"/>
      <c r="F188" s="50"/>
    </row>
    <row r="189" spans="2:6" x14ac:dyDescent="0.3">
      <c r="B189" s="3"/>
      <c r="C189" s="3"/>
      <c r="D189" s="50"/>
      <c r="E189" s="50"/>
      <c r="F189" s="50"/>
    </row>
    <row r="190" spans="2:6" x14ac:dyDescent="0.3">
      <c r="B190" s="3"/>
      <c r="C190" s="3"/>
      <c r="D190" s="50"/>
      <c r="E190" s="50"/>
      <c r="F190" s="50"/>
    </row>
    <row r="191" spans="2:6" x14ac:dyDescent="0.3">
      <c r="B191" s="3"/>
      <c r="C191" s="3"/>
      <c r="D191" s="50"/>
      <c r="E191" s="50"/>
      <c r="F191" s="50"/>
    </row>
    <row r="192" spans="2:6" x14ac:dyDescent="0.3">
      <c r="B192" s="3"/>
      <c r="C192" s="3"/>
      <c r="D192" s="50"/>
      <c r="E192" s="50"/>
      <c r="F192" s="50"/>
    </row>
    <row r="193" spans="2:6" x14ac:dyDescent="0.3">
      <c r="B193" s="3"/>
      <c r="C193" s="3"/>
      <c r="D193" s="50"/>
      <c r="E193" s="50"/>
      <c r="F193" s="50"/>
    </row>
    <row r="194" spans="2:6" x14ac:dyDescent="0.3">
      <c r="B194" s="3"/>
      <c r="C194" s="3"/>
      <c r="D194" s="50"/>
      <c r="E194" s="50"/>
      <c r="F194" s="50"/>
    </row>
    <row r="195" spans="2:6" x14ac:dyDescent="0.3">
      <c r="B195" s="3"/>
      <c r="C195" s="3"/>
      <c r="D195" s="50"/>
      <c r="E195" s="50"/>
      <c r="F195" s="50"/>
    </row>
    <row r="196" spans="2:6" x14ac:dyDescent="0.3">
      <c r="B196" s="3"/>
      <c r="C196" s="3"/>
      <c r="D196" s="50"/>
      <c r="E196" s="50"/>
      <c r="F196" s="50"/>
    </row>
    <row r="197" spans="2:6" x14ac:dyDescent="0.3">
      <c r="B197" s="3"/>
      <c r="C197" s="3"/>
      <c r="D197" s="50"/>
      <c r="E197" s="50"/>
      <c r="F197" s="50"/>
    </row>
    <row r="198" spans="2:6" x14ac:dyDescent="0.3">
      <c r="B198" s="3"/>
      <c r="C198" s="3"/>
      <c r="D198" s="50"/>
      <c r="E198" s="50"/>
      <c r="F198" s="50"/>
    </row>
    <row r="199" spans="2:6" x14ac:dyDescent="0.3">
      <c r="B199" s="3"/>
      <c r="C199" s="3"/>
      <c r="D199" s="50"/>
      <c r="E199" s="50"/>
      <c r="F199" s="50"/>
    </row>
    <row r="200" spans="2:6" x14ac:dyDescent="0.3">
      <c r="B200" s="3"/>
      <c r="C200" s="3"/>
      <c r="D200" s="50"/>
      <c r="E200" s="50"/>
      <c r="F200" s="50"/>
    </row>
    <row r="201" spans="2:6" x14ac:dyDescent="0.3">
      <c r="B201" s="3"/>
      <c r="C201" s="3"/>
      <c r="D201" s="50"/>
      <c r="E201" s="50"/>
      <c r="F201" s="50"/>
    </row>
    <row r="202" spans="2:6" x14ac:dyDescent="0.3">
      <c r="B202" s="3"/>
      <c r="C202" s="3"/>
      <c r="D202" s="50"/>
      <c r="E202" s="50"/>
      <c r="F202" s="50"/>
    </row>
    <row r="203" spans="2:6" x14ac:dyDescent="0.3">
      <c r="B203" s="3"/>
      <c r="C203" s="3"/>
      <c r="D203" s="50"/>
      <c r="E203" s="50"/>
      <c r="F203" s="50"/>
    </row>
    <row r="204" spans="2:6" x14ac:dyDescent="0.3">
      <c r="B204" s="3"/>
      <c r="C204" s="3"/>
      <c r="D204" s="50"/>
      <c r="E204" s="50"/>
      <c r="F204" s="50"/>
    </row>
    <row r="205" spans="2:6" x14ac:dyDescent="0.3">
      <c r="B205" s="3"/>
      <c r="C205" s="3"/>
      <c r="D205" s="50"/>
      <c r="E205" s="50"/>
      <c r="F205" s="50"/>
    </row>
    <row r="206" spans="2:6" x14ac:dyDescent="0.3">
      <c r="B206" s="3"/>
      <c r="C206" s="3"/>
      <c r="D206" s="50"/>
      <c r="E206" s="50"/>
      <c r="F206" s="50"/>
    </row>
    <row r="207" spans="2:6" x14ac:dyDescent="0.3">
      <c r="B207" s="3"/>
      <c r="C207" s="3"/>
      <c r="D207" s="50"/>
      <c r="E207" s="50"/>
      <c r="F207" s="50"/>
    </row>
    <row r="208" spans="2:6" x14ac:dyDescent="0.3">
      <c r="B208" s="3"/>
      <c r="C208" s="3"/>
      <c r="D208" s="50"/>
      <c r="E208" s="50"/>
      <c r="F208" s="50"/>
    </row>
    <row r="209" spans="2:6" x14ac:dyDescent="0.3">
      <c r="B209" s="3"/>
      <c r="C209" s="3"/>
      <c r="D209" s="50"/>
      <c r="E209" s="50"/>
      <c r="F209" s="50"/>
    </row>
    <row r="210" spans="2:6" x14ac:dyDescent="0.3">
      <c r="B210" s="3"/>
      <c r="C210" s="3"/>
      <c r="D210" s="50"/>
      <c r="E210" s="50"/>
      <c r="F210" s="50"/>
    </row>
    <row r="211" spans="2:6" x14ac:dyDescent="0.3">
      <c r="B211" s="3"/>
      <c r="C211" s="3"/>
      <c r="D211" s="50"/>
      <c r="E211" s="50"/>
      <c r="F211" s="50"/>
    </row>
    <row r="212" spans="2:6" x14ac:dyDescent="0.3">
      <c r="B212" s="3"/>
      <c r="C212" s="3"/>
      <c r="D212" s="50"/>
      <c r="E212" s="50"/>
      <c r="F212" s="50"/>
    </row>
    <row r="213" spans="2:6" x14ac:dyDescent="0.3">
      <c r="B213" s="3"/>
      <c r="C213" s="3"/>
      <c r="D213" s="50"/>
      <c r="E213" s="50"/>
      <c r="F213" s="50"/>
    </row>
    <row r="214" spans="2:6" x14ac:dyDescent="0.3">
      <c r="B214" s="3"/>
      <c r="C214" s="3"/>
      <c r="D214" s="50"/>
      <c r="E214" s="50"/>
      <c r="F214" s="50"/>
    </row>
    <row r="215" spans="2:6" x14ac:dyDescent="0.3">
      <c r="B215" s="3"/>
      <c r="C215" s="3"/>
      <c r="D215" s="50"/>
      <c r="E215" s="50"/>
      <c r="F215" s="50"/>
    </row>
    <row r="216" spans="2:6" x14ac:dyDescent="0.3">
      <c r="B216" s="3"/>
      <c r="C216" s="3"/>
      <c r="D216" s="50"/>
      <c r="E216" s="50"/>
      <c r="F216" s="50"/>
    </row>
    <row r="217" spans="2:6" x14ac:dyDescent="0.3">
      <c r="B217" s="3"/>
      <c r="C217" s="3"/>
      <c r="D217" s="50"/>
      <c r="E217" s="50"/>
      <c r="F217" s="50"/>
    </row>
    <row r="218" spans="2:6" x14ac:dyDescent="0.3">
      <c r="B218" s="3"/>
      <c r="C218" s="3"/>
      <c r="D218" s="50"/>
      <c r="E218" s="50"/>
      <c r="F218" s="50"/>
    </row>
    <row r="219" spans="2:6" x14ac:dyDescent="0.3">
      <c r="B219" s="3"/>
      <c r="C219" s="3"/>
      <c r="D219" s="50"/>
      <c r="E219" s="50"/>
      <c r="F219" s="50"/>
    </row>
    <row r="220" spans="2:6" x14ac:dyDescent="0.3">
      <c r="B220" s="3"/>
      <c r="C220" s="3"/>
      <c r="D220" s="50"/>
      <c r="E220" s="50"/>
      <c r="F220" s="50"/>
    </row>
    <row r="221" spans="2:6" x14ac:dyDescent="0.3">
      <c r="B221" s="3"/>
      <c r="C221" s="3"/>
      <c r="D221" s="50"/>
      <c r="E221" s="50"/>
      <c r="F221" s="50"/>
    </row>
    <row r="222" spans="2:6" x14ac:dyDescent="0.3">
      <c r="B222" s="3"/>
      <c r="C222" s="3"/>
      <c r="D222" s="50"/>
      <c r="E222" s="50"/>
      <c r="F222" s="50"/>
    </row>
    <row r="223" spans="2:6" x14ac:dyDescent="0.3">
      <c r="B223" s="3"/>
      <c r="C223" s="3"/>
      <c r="D223" s="50"/>
      <c r="E223" s="50"/>
      <c r="F223" s="50"/>
    </row>
    <row r="224" spans="2:6" x14ac:dyDescent="0.3">
      <c r="B224" s="3"/>
      <c r="C224" s="3"/>
      <c r="D224" s="50"/>
      <c r="E224" s="50"/>
      <c r="F224" s="50"/>
    </row>
    <row r="225" spans="2:6" x14ac:dyDescent="0.3">
      <c r="B225" s="3"/>
      <c r="C225" s="3"/>
      <c r="D225" s="50"/>
      <c r="E225" s="50"/>
      <c r="F225" s="50"/>
    </row>
    <row r="226" spans="2:6" x14ac:dyDescent="0.3">
      <c r="B226" s="3"/>
      <c r="C226" s="3"/>
      <c r="D226" s="50"/>
      <c r="E226" s="50"/>
      <c r="F226" s="50"/>
    </row>
    <row r="227" spans="2:6" x14ac:dyDescent="0.3">
      <c r="B227" s="3"/>
      <c r="C227" s="3"/>
      <c r="D227" s="50"/>
      <c r="E227" s="50"/>
      <c r="F227" s="50"/>
    </row>
    <row r="228" spans="2:6" x14ac:dyDescent="0.3">
      <c r="B228" s="3"/>
      <c r="C228" s="3"/>
      <c r="D228" s="50"/>
      <c r="E228" s="50"/>
      <c r="F228" s="50"/>
    </row>
    <row r="229" spans="2:6" x14ac:dyDescent="0.3">
      <c r="B229" s="3"/>
      <c r="C229" s="3"/>
      <c r="D229" s="50"/>
      <c r="E229" s="50"/>
      <c r="F229" s="50"/>
    </row>
    <row r="230" spans="2:6" x14ac:dyDescent="0.3">
      <c r="B230" s="3"/>
      <c r="C230" s="3"/>
      <c r="D230" s="50"/>
      <c r="E230" s="50"/>
      <c r="F230" s="50"/>
    </row>
    <row r="231" spans="2:6" x14ac:dyDescent="0.3">
      <c r="B231" s="3"/>
      <c r="C231" s="3"/>
      <c r="D231" s="50"/>
      <c r="E231" s="50"/>
      <c r="F231" s="50"/>
    </row>
    <row r="232" spans="2:6" x14ac:dyDescent="0.3">
      <c r="B232" s="3"/>
      <c r="C232" s="3"/>
      <c r="D232" s="50"/>
      <c r="E232" s="50"/>
      <c r="F232" s="50"/>
    </row>
    <row r="233" spans="2:6" x14ac:dyDescent="0.3">
      <c r="B233" s="3"/>
      <c r="C233" s="3"/>
      <c r="D233" s="50"/>
      <c r="E233" s="50"/>
      <c r="F233" s="50"/>
    </row>
    <row r="234" spans="2:6" x14ac:dyDescent="0.3">
      <c r="B234" s="3"/>
      <c r="C234" s="3"/>
      <c r="D234" s="50"/>
      <c r="E234" s="50"/>
      <c r="F234" s="50"/>
    </row>
    <row r="235" spans="2:6" x14ac:dyDescent="0.3">
      <c r="B235" s="3"/>
      <c r="C235" s="3"/>
      <c r="D235" s="50"/>
      <c r="E235" s="50"/>
      <c r="F235" s="50"/>
    </row>
    <row r="236" spans="2:6" x14ac:dyDescent="0.3">
      <c r="B236" s="3"/>
      <c r="C236" s="3"/>
      <c r="D236" s="50"/>
      <c r="E236" s="50"/>
      <c r="F236" s="50"/>
    </row>
    <row r="237" spans="2:6" x14ac:dyDescent="0.3">
      <c r="B237" s="3"/>
      <c r="C237" s="3"/>
      <c r="D237" s="50"/>
      <c r="E237" s="50"/>
      <c r="F237" s="50"/>
    </row>
    <row r="238" spans="2:6" x14ac:dyDescent="0.3">
      <c r="B238" s="3"/>
      <c r="C238" s="3"/>
      <c r="D238" s="50"/>
      <c r="E238" s="50"/>
      <c r="F238" s="50"/>
    </row>
    <row r="239" spans="2:6" x14ac:dyDescent="0.3">
      <c r="B239" s="3"/>
      <c r="C239" s="3"/>
      <c r="D239" s="50"/>
      <c r="E239" s="50"/>
      <c r="F239" s="50"/>
    </row>
    <row r="240" spans="2:6" x14ac:dyDescent="0.3">
      <c r="B240" s="3"/>
      <c r="C240" s="3"/>
      <c r="D240" s="50"/>
      <c r="E240" s="50"/>
      <c r="F240" s="50"/>
    </row>
    <row r="241" spans="2:6" x14ac:dyDescent="0.3">
      <c r="B241" s="3"/>
      <c r="C241" s="3"/>
      <c r="D241" s="50"/>
      <c r="E241" s="50"/>
      <c r="F241" s="50"/>
    </row>
    <row r="242" spans="2:6" x14ac:dyDescent="0.3">
      <c r="B242" s="3"/>
      <c r="C242" s="3"/>
      <c r="D242" s="50"/>
      <c r="E242" s="50"/>
      <c r="F242" s="50"/>
    </row>
    <row r="243" spans="2:6" x14ac:dyDescent="0.3">
      <c r="B243" s="3"/>
      <c r="C243" s="3"/>
      <c r="D243" s="50"/>
      <c r="E243" s="50"/>
      <c r="F243" s="50"/>
    </row>
    <row r="244" spans="2:6" x14ac:dyDescent="0.3">
      <c r="B244" s="3"/>
      <c r="C244" s="3"/>
      <c r="D244" s="50"/>
      <c r="E244" s="50"/>
      <c r="F244" s="50"/>
    </row>
    <row r="245" spans="2:6" x14ac:dyDescent="0.3">
      <c r="B245" s="3"/>
      <c r="C245" s="3"/>
      <c r="D245" s="50"/>
      <c r="E245" s="50"/>
      <c r="F245" s="50"/>
    </row>
    <row r="246" spans="2:6" x14ac:dyDescent="0.3">
      <c r="B246" s="3"/>
      <c r="C246" s="3"/>
      <c r="D246" s="50"/>
      <c r="E246" s="50"/>
      <c r="F246" s="50"/>
    </row>
    <row r="247" spans="2:6" x14ac:dyDescent="0.3">
      <c r="B247" s="3"/>
      <c r="C247" s="3"/>
      <c r="D247" s="50"/>
      <c r="E247" s="50"/>
      <c r="F247" s="50"/>
    </row>
    <row r="248" spans="2:6" x14ac:dyDescent="0.3">
      <c r="B248" s="3"/>
      <c r="C248" s="3"/>
      <c r="D248" s="50"/>
      <c r="E248" s="50"/>
      <c r="F248" s="50"/>
    </row>
    <row r="249" spans="2:6" x14ac:dyDescent="0.3">
      <c r="B249" s="3"/>
      <c r="C249" s="3"/>
      <c r="D249" s="50"/>
      <c r="E249" s="50"/>
      <c r="F249" s="50"/>
    </row>
    <row r="250" spans="2:6" x14ac:dyDescent="0.3">
      <c r="B250" s="3"/>
      <c r="C250" s="3"/>
      <c r="D250" s="50"/>
      <c r="E250" s="50"/>
      <c r="F250" s="50"/>
    </row>
    <row r="251" spans="2:6" x14ac:dyDescent="0.3">
      <c r="B251" s="3"/>
      <c r="C251" s="3"/>
      <c r="D251" s="50"/>
      <c r="E251" s="50"/>
      <c r="F251" s="50"/>
    </row>
    <row r="252" spans="2:6" x14ac:dyDescent="0.3">
      <c r="B252" s="3"/>
      <c r="C252" s="3"/>
      <c r="D252" s="50"/>
      <c r="E252" s="50"/>
      <c r="F252" s="50"/>
    </row>
    <row r="253" spans="2:6" x14ac:dyDescent="0.3">
      <c r="B253" s="3"/>
      <c r="C253" s="3"/>
      <c r="D253" s="50"/>
      <c r="E253" s="50"/>
      <c r="F253" s="50"/>
    </row>
    <row r="254" spans="2:6" x14ac:dyDescent="0.3">
      <c r="B254" s="3"/>
      <c r="C254" s="3"/>
      <c r="D254" s="50"/>
      <c r="E254" s="50"/>
      <c r="F254" s="50"/>
    </row>
    <row r="255" spans="2:6" x14ac:dyDescent="0.3">
      <c r="B255" s="3"/>
      <c r="C255" s="3"/>
      <c r="D255" s="50"/>
      <c r="E255" s="50"/>
      <c r="F255" s="50"/>
    </row>
    <row r="256" spans="2:6" x14ac:dyDescent="0.3">
      <c r="B256" s="3"/>
      <c r="C256" s="3"/>
      <c r="D256" s="50"/>
      <c r="E256" s="50"/>
      <c r="F256" s="50"/>
    </row>
    <row r="257" spans="2:6" x14ac:dyDescent="0.3">
      <c r="B257" s="3"/>
      <c r="C257" s="3"/>
      <c r="D257" s="50"/>
      <c r="E257" s="50"/>
      <c r="F257" s="50"/>
    </row>
    <row r="258" spans="2:6" x14ac:dyDescent="0.3">
      <c r="B258" s="3"/>
      <c r="C258" s="3"/>
      <c r="D258" s="50"/>
      <c r="E258" s="50"/>
      <c r="F258" s="50"/>
    </row>
    <row r="259" spans="2:6" x14ac:dyDescent="0.3">
      <c r="B259" s="3"/>
      <c r="C259" s="3"/>
      <c r="D259" s="50"/>
      <c r="E259" s="50"/>
      <c r="F259" s="50"/>
    </row>
    <row r="260" spans="2:6" x14ac:dyDescent="0.3">
      <c r="B260" s="3"/>
      <c r="C260" s="3"/>
      <c r="D260" s="50"/>
      <c r="E260" s="50"/>
      <c r="F260" s="50"/>
    </row>
    <row r="261" spans="2:6" x14ac:dyDescent="0.3">
      <c r="B261" s="3"/>
      <c r="C261" s="3"/>
      <c r="D261" s="50"/>
      <c r="E261" s="50"/>
      <c r="F261" s="50"/>
    </row>
    <row r="262" spans="2:6" x14ac:dyDescent="0.3">
      <c r="B262" s="3"/>
      <c r="C262" s="3"/>
      <c r="D262" s="50"/>
      <c r="E262" s="50"/>
      <c r="F262" s="50"/>
    </row>
    <row r="263" spans="2:6" x14ac:dyDescent="0.3">
      <c r="B263" s="3"/>
      <c r="C263" s="3"/>
      <c r="D263" s="50"/>
      <c r="E263" s="50"/>
      <c r="F263" s="50"/>
    </row>
    <row r="264" spans="2:6" x14ac:dyDescent="0.3">
      <c r="B264" s="3"/>
      <c r="C264" s="3"/>
      <c r="D264" s="50"/>
      <c r="E264" s="50"/>
      <c r="F264" s="50"/>
    </row>
    <row r="265" spans="2:6" x14ac:dyDescent="0.3">
      <c r="B265" s="3"/>
      <c r="C265" s="3"/>
      <c r="D265" s="50"/>
      <c r="E265" s="50"/>
      <c r="F265" s="50"/>
    </row>
    <row r="266" spans="2:6" x14ac:dyDescent="0.3">
      <c r="B266" s="3"/>
      <c r="C266" s="3"/>
      <c r="D266" s="50"/>
      <c r="E266" s="50"/>
      <c r="F266" s="50"/>
    </row>
    <row r="267" spans="2:6" x14ac:dyDescent="0.3">
      <c r="B267" s="3"/>
      <c r="C267" s="3"/>
      <c r="D267" s="50"/>
      <c r="E267" s="50"/>
      <c r="F267" s="50"/>
    </row>
    <row r="268" spans="2:6" x14ac:dyDescent="0.3">
      <c r="B268" s="3"/>
      <c r="C268" s="3"/>
      <c r="D268" s="50"/>
      <c r="E268" s="50"/>
      <c r="F268" s="50"/>
    </row>
    <row r="269" spans="2:6" x14ac:dyDescent="0.3">
      <c r="B269" s="3"/>
      <c r="C269" s="3"/>
      <c r="D269" s="50"/>
      <c r="E269" s="50"/>
      <c r="F269" s="50"/>
    </row>
    <row r="270" spans="2:6" x14ac:dyDescent="0.3">
      <c r="B270" s="3"/>
      <c r="C270" s="3"/>
      <c r="D270" s="50"/>
      <c r="E270" s="50"/>
      <c r="F270" s="50"/>
    </row>
    <row r="271" spans="2:6" x14ac:dyDescent="0.3">
      <c r="B271" s="3"/>
      <c r="C271" s="3"/>
      <c r="D271" s="50"/>
      <c r="E271" s="50"/>
      <c r="F271" s="50"/>
    </row>
    <row r="272" spans="2:6" x14ac:dyDescent="0.3">
      <c r="B272" s="3"/>
      <c r="C272" s="3"/>
      <c r="D272" s="50"/>
      <c r="E272" s="50"/>
      <c r="F272" s="50"/>
    </row>
    <row r="273" spans="2:6" x14ac:dyDescent="0.3">
      <c r="B273" s="3"/>
      <c r="C273" s="3"/>
      <c r="D273" s="50"/>
      <c r="E273" s="50"/>
      <c r="F273" s="50"/>
    </row>
    <row r="274" spans="2:6" x14ac:dyDescent="0.3">
      <c r="B274" s="3"/>
      <c r="C274" s="3"/>
      <c r="D274" s="50"/>
      <c r="E274" s="50"/>
      <c r="F274" s="50"/>
    </row>
    <row r="275" spans="2:6" x14ac:dyDescent="0.3">
      <c r="B275" s="3"/>
      <c r="C275" s="3"/>
      <c r="D275" s="50"/>
      <c r="E275" s="50"/>
      <c r="F275" s="50"/>
    </row>
    <row r="276" spans="2:6" x14ac:dyDescent="0.3">
      <c r="B276" s="3"/>
      <c r="C276" s="3"/>
      <c r="D276" s="50"/>
      <c r="E276" s="50"/>
      <c r="F276" s="50"/>
    </row>
    <row r="277" spans="2:6" x14ac:dyDescent="0.3">
      <c r="B277" s="3"/>
      <c r="C277" s="3"/>
      <c r="D277" s="50"/>
      <c r="E277" s="50"/>
      <c r="F277" s="50"/>
    </row>
    <row r="278" spans="2:6" x14ac:dyDescent="0.3">
      <c r="B278" s="3"/>
      <c r="C278" s="3"/>
      <c r="D278" s="50"/>
      <c r="E278" s="50"/>
      <c r="F278" s="50"/>
    </row>
    <row r="279" spans="2:6" x14ac:dyDescent="0.3">
      <c r="B279" s="3"/>
      <c r="C279" s="3"/>
      <c r="D279" s="50"/>
      <c r="E279" s="50"/>
      <c r="F279" s="50"/>
    </row>
    <row r="280" spans="2:6" x14ac:dyDescent="0.3">
      <c r="B280" s="3"/>
      <c r="C280" s="3"/>
      <c r="D280" s="50"/>
      <c r="E280" s="50"/>
      <c r="F280" s="50"/>
    </row>
    <row r="281" spans="2:6" x14ac:dyDescent="0.3">
      <c r="B281" s="3"/>
      <c r="C281" s="3"/>
      <c r="D281" s="50"/>
      <c r="E281" s="50"/>
      <c r="F281" s="50"/>
    </row>
    <row r="282" spans="2:6" x14ac:dyDescent="0.3">
      <c r="B282" s="3"/>
      <c r="C282" s="3"/>
      <c r="D282" s="50"/>
      <c r="E282" s="50"/>
      <c r="F282" s="50"/>
    </row>
    <row r="283" spans="2:6" x14ac:dyDescent="0.3">
      <c r="B283" s="3"/>
      <c r="C283" s="3"/>
      <c r="D283" s="50"/>
      <c r="E283" s="50"/>
      <c r="F283" s="50"/>
    </row>
    <row r="284" spans="2:6" x14ac:dyDescent="0.3">
      <c r="B284" s="3"/>
      <c r="C284" s="3"/>
      <c r="D284" s="50"/>
      <c r="E284" s="50"/>
      <c r="F284" s="50"/>
    </row>
    <row r="285" spans="2:6" x14ac:dyDescent="0.3">
      <c r="B285" s="3"/>
      <c r="C285" s="3"/>
      <c r="D285" s="50"/>
      <c r="E285" s="50"/>
      <c r="F285" s="50"/>
    </row>
    <row r="286" spans="2:6" x14ac:dyDescent="0.3">
      <c r="B286" s="3"/>
      <c r="C286" s="3"/>
      <c r="D286" s="50"/>
      <c r="E286" s="50"/>
      <c r="F286" s="50"/>
    </row>
    <row r="287" spans="2:6" x14ac:dyDescent="0.3">
      <c r="B287" s="3"/>
      <c r="C287" s="3"/>
      <c r="D287" s="50"/>
      <c r="E287" s="50"/>
      <c r="F287" s="50"/>
    </row>
    <row r="288" spans="2:6" x14ac:dyDescent="0.3">
      <c r="B288" s="3"/>
      <c r="C288" s="3"/>
      <c r="D288" s="50"/>
      <c r="E288" s="50"/>
      <c r="F288" s="50"/>
    </row>
    <row r="289" spans="2:6" x14ac:dyDescent="0.3">
      <c r="B289" s="3"/>
      <c r="C289" s="3"/>
      <c r="D289" s="50"/>
      <c r="E289" s="50"/>
      <c r="F289" s="50"/>
    </row>
    <row r="290" spans="2:6" x14ac:dyDescent="0.3">
      <c r="B290" s="3"/>
      <c r="C290" s="3"/>
      <c r="D290" s="50"/>
      <c r="E290" s="50"/>
      <c r="F290" s="50"/>
    </row>
    <row r="291" spans="2:6" x14ac:dyDescent="0.3">
      <c r="B291" s="3"/>
      <c r="C291" s="3"/>
      <c r="D291" s="50"/>
      <c r="E291" s="50"/>
      <c r="F291" s="50"/>
    </row>
    <row r="292" spans="2:6" x14ac:dyDescent="0.3">
      <c r="B292" s="3"/>
      <c r="C292" s="3"/>
      <c r="D292" s="50"/>
      <c r="E292" s="50"/>
      <c r="F292" s="50"/>
    </row>
    <row r="293" spans="2:6" x14ac:dyDescent="0.3">
      <c r="B293" s="3"/>
      <c r="C293" s="3"/>
      <c r="D293" s="50"/>
      <c r="E293" s="50"/>
      <c r="F293" s="50"/>
    </row>
    <row r="294" spans="2:6" x14ac:dyDescent="0.3">
      <c r="B294" s="3"/>
      <c r="C294" s="3"/>
      <c r="D294" s="50"/>
      <c r="E294" s="50"/>
      <c r="F294" s="50"/>
    </row>
    <row r="295" spans="2:6" x14ac:dyDescent="0.3">
      <c r="B295" s="3"/>
      <c r="C295" s="3"/>
      <c r="D295" s="50"/>
      <c r="E295" s="50"/>
      <c r="F295" s="50"/>
    </row>
    <row r="296" spans="2:6" x14ac:dyDescent="0.3">
      <c r="B296" s="3"/>
      <c r="C296" s="3"/>
      <c r="D296" s="50"/>
      <c r="E296" s="50"/>
      <c r="F296" s="50"/>
    </row>
    <row r="297" spans="2:6" x14ac:dyDescent="0.3">
      <c r="B297" s="3"/>
      <c r="C297" s="3"/>
      <c r="D297" s="50"/>
      <c r="E297" s="50"/>
      <c r="F297" s="50"/>
    </row>
    <row r="298" spans="2:6" x14ac:dyDescent="0.3">
      <c r="B298" s="3"/>
      <c r="C298" s="3"/>
      <c r="D298" s="50"/>
      <c r="E298" s="50"/>
      <c r="F298" s="50"/>
    </row>
    <row r="299" spans="2:6" x14ac:dyDescent="0.3">
      <c r="B299" s="3"/>
      <c r="C299" s="3"/>
      <c r="D299" s="50"/>
      <c r="E299" s="50"/>
      <c r="F299" s="50"/>
    </row>
    <row r="300" spans="2:6" x14ac:dyDescent="0.3">
      <c r="B300" s="3"/>
      <c r="C300" s="3"/>
      <c r="D300" s="50"/>
      <c r="E300" s="50"/>
      <c r="F300" s="50"/>
    </row>
    <row r="301" spans="2:6" x14ac:dyDescent="0.3">
      <c r="B301" s="3"/>
      <c r="C301" s="3"/>
      <c r="D301" s="50"/>
      <c r="E301" s="50"/>
      <c r="F301" s="50"/>
    </row>
    <row r="302" spans="2:6" x14ac:dyDescent="0.3">
      <c r="B302" s="3"/>
      <c r="C302" s="3"/>
      <c r="D302" s="50"/>
      <c r="E302" s="50"/>
      <c r="F302" s="50"/>
    </row>
    <row r="303" spans="2:6" x14ac:dyDescent="0.3">
      <c r="B303" s="3"/>
      <c r="C303" s="3"/>
      <c r="D303" s="50"/>
      <c r="E303" s="50"/>
      <c r="F303" s="50"/>
    </row>
    <row r="304" spans="2:6" x14ac:dyDescent="0.3">
      <c r="B304" s="3"/>
      <c r="C304" s="3"/>
      <c r="D304" s="50"/>
      <c r="E304" s="50"/>
      <c r="F304" s="50"/>
    </row>
    <row r="305" spans="2:6" x14ac:dyDescent="0.3">
      <c r="B305" s="3"/>
      <c r="C305" s="3"/>
      <c r="D305" s="50"/>
      <c r="E305" s="50"/>
      <c r="F305" s="50"/>
    </row>
    <row r="306" spans="2:6" x14ac:dyDescent="0.3">
      <c r="B306" s="3"/>
      <c r="C306" s="3"/>
      <c r="D306" s="50"/>
      <c r="E306" s="50"/>
      <c r="F306" s="50"/>
    </row>
    <row r="307" spans="2:6" x14ac:dyDescent="0.3">
      <c r="B307" s="3"/>
      <c r="C307" s="3"/>
      <c r="D307" s="50"/>
      <c r="E307" s="50"/>
      <c r="F307" s="50"/>
    </row>
    <row r="308" spans="2:6" x14ac:dyDescent="0.3">
      <c r="B308" s="3"/>
      <c r="C308" s="3"/>
      <c r="D308" s="50"/>
      <c r="E308" s="50"/>
      <c r="F308" s="50"/>
    </row>
    <row r="309" spans="2:6" x14ac:dyDescent="0.3">
      <c r="B309" s="3"/>
      <c r="C309" s="3"/>
      <c r="D309" s="50"/>
      <c r="E309" s="50"/>
      <c r="F309" s="50"/>
    </row>
    <row r="310" spans="2:6" x14ac:dyDescent="0.3">
      <c r="B310" s="3"/>
      <c r="C310" s="3"/>
      <c r="D310" s="50"/>
      <c r="E310" s="50"/>
      <c r="F310" s="50"/>
    </row>
    <row r="311" spans="2:6" x14ac:dyDescent="0.3">
      <c r="B311" s="3"/>
      <c r="C311" s="3"/>
      <c r="D311" s="50"/>
      <c r="E311" s="50"/>
      <c r="F311" s="50"/>
    </row>
    <row r="312" spans="2:6" x14ac:dyDescent="0.3">
      <c r="B312" s="3"/>
      <c r="C312" s="3"/>
      <c r="D312" s="50"/>
      <c r="E312" s="50"/>
      <c r="F312" s="50"/>
    </row>
    <row r="313" spans="2:6" x14ac:dyDescent="0.3">
      <c r="B313" s="3"/>
      <c r="C313" s="3"/>
      <c r="D313" s="50"/>
      <c r="E313" s="50"/>
      <c r="F313" s="50"/>
    </row>
    <row r="314" spans="2:6" x14ac:dyDescent="0.3">
      <c r="B314" s="3"/>
      <c r="C314" s="3"/>
      <c r="D314" s="50"/>
      <c r="E314" s="50"/>
      <c r="F314" s="50"/>
    </row>
    <row r="315" spans="2:6" x14ac:dyDescent="0.3">
      <c r="B315" s="3"/>
      <c r="C315" s="3"/>
      <c r="D315" s="50"/>
      <c r="E315" s="50"/>
      <c r="F315" s="50"/>
    </row>
    <row r="316" spans="2:6" x14ac:dyDescent="0.3">
      <c r="B316" s="3"/>
      <c r="C316" s="3"/>
      <c r="D316" s="50"/>
      <c r="E316" s="50"/>
      <c r="F316" s="50"/>
    </row>
    <row r="317" spans="2:6" x14ac:dyDescent="0.3">
      <c r="B317" s="3"/>
      <c r="C317" s="3"/>
      <c r="D317" s="50"/>
      <c r="E317" s="50"/>
      <c r="F317" s="50"/>
    </row>
    <row r="318" spans="2:6" x14ac:dyDescent="0.3">
      <c r="B318" s="3"/>
      <c r="C318" s="3"/>
      <c r="D318" s="50"/>
      <c r="E318" s="50"/>
      <c r="F318" s="50"/>
    </row>
    <row r="319" spans="2:6" x14ac:dyDescent="0.3">
      <c r="B319" s="3"/>
      <c r="C319" s="3"/>
      <c r="D319" s="50"/>
      <c r="E319" s="50"/>
      <c r="F319" s="50"/>
    </row>
    <row r="320" spans="2:6" x14ac:dyDescent="0.3">
      <c r="B320" s="3"/>
      <c r="C320" s="3"/>
      <c r="D320" s="50"/>
      <c r="E320" s="50"/>
      <c r="F320" s="50"/>
    </row>
    <row r="321" spans="2:6" x14ac:dyDescent="0.3">
      <c r="B321" s="3"/>
      <c r="C321" s="3"/>
      <c r="D321" s="50"/>
      <c r="E321" s="50"/>
      <c r="F321" s="50"/>
    </row>
    <row r="322" spans="2:6" x14ac:dyDescent="0.3">
      <c r="B322" s="3"/>
      <c r="C322" s="3"/>
      <c r="D322" s="50"/>
      <c r="E322" s="50"/>
      <c r="F322" s="50"/>
    </row>
    <row r="323" spans="2:6" x14ac:dyDescent="0.3">
      <c r="B323" s="3"/>
      <c r="C323" s="3"/>
      <c r="D323" s="50"/>
      <c r="E323" s="50"/>
      <c r="F323" s="50"/>
    </row>
    <row r="324" spans="2:6" x14ac:dyDescent="0.3">
      <c r="B324" s="3"/>
      <c r="C324" s="3"/>
      <c r="D324" s="50"/>
      <c r="E324" s="50"/>
      <c r="F324" s="50"/>
    </row>
    <row r="325" spans="2:6" x14ac:dyDescent="0.3">
      <c r="B325" s="3"/>
      <c r="C325" s="3"/>
      <c r="D325" s="50"/>
      <c r="E325" s="50"/>
      <c r="F325" s="50"/>
    </row>
    <row r="326" spans="2:6" x14ac:dyDescent="0.3">
      <c r="B326" s="3"/>
      <c r="C326" s="3"/>
      <c r="D326" s="50"/>
      <c r="E326" s="50"/>
      <c r="F326" s="50"/>
    </row>
    <row r="327" spans="2:6" x14ac:dyDescent="0.3">
      <c r="B327" s="3"/>
      <c r="C327" s="3"/>
      <c r="D327" s="50"/>
      <c r="E327" s="50"/>
      <c r="F327" s="50"/>
    </row>
    <row r="328" spans="2:6" x14ac:dyDescent="0.3">
      <c r="B328" s="3"/>
      <c r="C328" s="3"/>
      <c r="D328" s="50"/>
      <c r="E328" s="50"/>
      <c r="F328" s="50"/>
    </row>
    <row r="329" spans="2:6" x14ac:dyDescent="0.3">
      <c r="B329" s="3"/>
      <c r="C329" s="3"/>
      <c r="D329" s="50"/>
      <c r="E329" s="50"/>
      <c r="F329" s="50"/>
    </row>
    <row r="330" spans="2:6" x14ac:dyDescent="0.3">
      <c r="B330" s="3"/>
      <c r="C330" s="3"/>
      <c r="D330" s="50"/>
      <c r="E330" s="50"/>
      <c r="F330" s="50"/>
    </row>
    <row r="331" spans="2:6" x14ac:dyDescent="0.3">
      <c r="B331" s="3"/>
      <c r="C331" s="3"/>
      <c r="D331" s="50"/>
      <c r="E331" s="50"/>
      <c r="F331" s="50"/>
    </row>
    <row r="332" spans="2:6" x14ac:dyDescent="0.3">
      <c r="B332" s="3"/>
      <c r="C332" s="3"/>
      <c r="D332" s="50"/>
      <c r="E332" s="50"/>
      <c r="F332" s="50"/>
    </row>
    <row r="333" spans="2:6" x14ac:dyDescent="0.3">
      <c r="B333" s="3"/>
      <c r="C333" s="3"/>
      <c r="D333" s="50"/>
      <c r="E333" s="50"/>
      <c r="F333" s="50"/>
    </row>
    <row r="334" spans="2:6" x14ac:dyDescent="0.3">
      <c r="B334" s="3"/>
      <c r="C334" s="3"/>
      <c r="D334" s="50"/>
      <c r="E334" s="50"/>
      <c r="F334" s="50"/>
    </row>
    <row r="335" spans="2:6" x14ac:dyDescent="0.3">
      <c r="B335" s="3"/>
      <c r="C335" s="3"/>
      <c r="D335" s="50"/>
      <c r="E335" s="50"/>
      <c r="F335" s="50"/>
    </row>
    <row r="336" spans="2:6" x14ac:dyDescent="0.3">
      <c r="B336" s="3"/>
      <c r="C336" s="3"/>
      <c r="D336" s="50"/>
      <c r="E336" s="50"/>
      <c r="F336" s="50"/>
    </row>
    <row r="337" spans="2:6" x14ac:dyDescent="0.3">
      <c r="B337" s="3"/>
      <c r="C337" s="3"/>
      <c r="D337" s="50"/>
      <c r="E337" s="50"/>
      <c r="F337" s="50"/>
    </row>
    <row r="338" spans="2:6" x14ac:dyDescent="0.3">
      <c r="B338" s="3"/>
      <c r="C338" s="3"/>
      <c r="D338" s="50"/>
      <c r="E338" s="50"/>
      <c r="F338" s="50"/>
    </row>
    <row r="339" spans="2:6" x14ac:dyDescent="0.3">
      <c r="B339" s="3"/>
      <c r="C339" s="3"/>
      <c r="D339" s="50"/>
      <c r="E339" s="50"/>
      <c r="F339" s="50"/>
    </row>
    <row r="340" spans="2:6" x14ac:dyDescent="0.3">
      <c r="B340" s="3"/>
      <c r="C340" s="3"/>
      <c r="D340" s="50"/>
      <c r="E340" s="50"/>
      <c r="F340" s="50"/>
    </row>
    <row r="341" spans="2:6" x14ac:dyDescent="0.3">
      <c r="B341" s="3"/>
      <c r="C341" s="3"/>
      <c r="D341" s="50"/>
      <c r="E341" s="50"/>
      <c r="F341" s="50"/>
    </row>
    <row r="342" spans="2:6" x14ac:dyDescent="0.3">
      <c r="B342" s="3"/>
      <c r="C342" s="3"/>
      <c r="D342" s="50"/>
      <c r="E342" s="50"/>
      <c r="F342" s="50"/>
    </row>
    <row r="343" spans="2:6" x14ac:dyDescent="0.3">
      <c r="B343" s="3"/>
      <c r="C343" s="3"/>
      <c r="D343" s="50"/>
      <c r="E343" s="50"/>
      <c r="F343" s="50"/>
    </row>
    <row r="344" spans="2:6" x14ac:dyDescent="0.3">
      <c r="B344" s="3"/>
      <c r="C344" s="3"/>
      <c r="D344" s="50"/>
      <c r="E344" s="50"/>
      <c r="F344" s="50"/>
    </row>
    <row r="345" spans="2:6" x14ac:dyDescent="0.3">
      <c r="B345" s="3"/>
      <c r="C345" s="3"/>
      <c r="D345" s="50"/>
      <c r="E345" s="50"/>
      <c r="F345" s="50"/>
    </row>
    <row r="346" spans="2:6" x14ac:dyDescent="0.3">
      <c r="B346" s="3"/>
      <c r="C346" s="3"/>
      <c r="D346" s="50"/>
      <c r="E346" s="50"/>
      <c r="F346" s="50"/>
    </row>
    <row r="347" spans="2:6" x14ac:dyDescent="0.3">
      <c r="B347" s="3"/>
      <c r="C347" s="3"/>
      <c r="D347" s="50"/>
      <c r="E347" s="50"/>
      <c r="F347" s="50"/>
    </row>
    <row r="348" spans="2:6" x14ac:dyDescent="0.3">
      <c r="B348" s="3"/>
      <c r="C348" s="3"/>
      <c r="D348" s="50"/>
      <c r="E348" s="50"/>
      <c r="F348" s="50"/>
    </row>
    <row r="349" spans="2:6" x14ac:dyDescent="0.3">
      <c r="B349" s="3"/>
      <c r="C349" s="3"/>
      <c r="D349" s="50"/>
      <c r="E349" s="50"/>
      <c r="F349" s="50"/>
    </row>
    <row r="350" spans="2:6" x14ac:dyDescent="0.3">
      <c r="B350" s="3"/>
      <c r="C350" s="3"/>
      <c r="D350" s="50"/>
      <c r="E350" s="50"/>
      <c r="F350" s="50"/>
    </row>
    <row r="351" spans="2:6" x14ac:dyDescent="0.3">
      <c r="B351" s="3"/>
      <c r="C351" s="3"/>
      <c r="D351" s="50"/>
      <c r="E351" s="50"/>
      <c r="F351" s="50"/>
    </row>
    <row r="352" spans="2:6" x14ac:dyDescent="0.3">
      <c r="B352" s="3"/>
      <c r="C352" s="3"/>
      <c r="D352" s="50"/>
      <c r="E352" s="50"/>
      <c r="F352" s="50"/>
    </row>
    <row r="353" spans="2:6" x14ac:dyDescent="0.3">
      <c r="B353" s="2"/>
      <c r="C353" s="2"/>
      <c r="D353" s="52"/>
      <c r="E353" s="52"/>
      <c r="F353" s="52"/>
    </row>
    <row r="354" spans="2:6" x14ac:dyDescent="0.3">
      <c r="B354" s="2"/>
      <c r="C354" s="2"/>
      <c r="D354" s="52"/>
      <c r="E354" s="52"/>
      <c r="F354" s="52"/>
    </row>
    <row r="355" spans="2:6" x14ac:dyDescent="0.3">
      <c r="B355" s="2"/>
      <c r="C355" s="2"/>
      <c r="D355" s="52"/>
      <c r="E355" s="52"/>
      <c r="F355" s="52"/>
    </row>
    <row r="356" spans="2:6" x14ac:dyDescent="0.3">
      <c r="B356" s="2"/>
      <c r="C356" s="2"/>
      <c r="D356" s="52"/>
      <c r="E356" s="52"/>
      <c r="F356" s="52"/>
    </row>
    <row r="357" spans="2:6" x14ac:dyDescent="0.3">
      <c r="B357" s="2"/>
      <c r="C357" s="2"/>
      <c r="D357" s="52"/>
      <c r="E357" s="52"/>
      <c r="F357" s="52"/>
    </row>
    <row r="358" spans="2:6" x14ac:dyDescent="0.3">
      <c r="B358" s="2"/>
      <c r="C358" s="2"/>
      <c r="D358" s="52"/>
      <c r="E358" s="52"/>
      <c r="F358" s="52"/>
    </row>
    <row r="359" spans="2:6" x14ac:dyDescent="0.3">
      <c r="B359" s="2"/>
      <c r="C359" s="2"/>
      <c r="D359" s="52"/>
      <c r="E359" s="52"/>
      <c r="F359" s="52"/>
    </row>
    <row r="360" spans="2:6" x14ac:dyDescent="0.3">
      <c r="B360" s="2"/>
      <c r="C360" s="2"/>
      <c r="D360" s="52"/>
      <c r="E360" s="52"/>
      <c r="F360" s="52"/>
    </row>
    <row r="361" spans="2:6" x14ac:dyDescent="0.3">
      <c r="B361" s="2"/>
      <c r="C361" s="2"/>
      <c r="D361" s="52"/>
      <c r="E361" s="52"/>
      <c r="F361" s="52"/>
    </row>
    <row r="362" spans="2:6" x14ac:dyDescent="0.3">
      <c r="B362" s="2"/>
      <c r="C362" s="2"/>
      <c r="D362" s="52"/>
      <c r="E362" s="52"/>
      <c r="F362" s="52"/>
    </row>
    <row r="363" spans="2:6" x14ac:dyDescent="0.3">
      <c r="B363" s="2"/>
      <c r="C363" s="2"/>
      <c r="D363" s="52"/>
      <c r="E363" s="52"/>
      <c r="F363" s="52"/>
    </row>
    <row r="364" spans="2:6" x14ac:dyDescent="0.3">
      <c r="B364" s="2"/>
      <c r="C364" s="2"/>
      <c r="D364" s="52"/>
      <c r="E364" s="52"/>
      <c r="F364" s="52"/>
    </row>
    <row r="365" spans="2:6" x14ac:dyDescent="0.3">
      <c r="B365" s="2"/>
      <c r="C365" s="2"/>
      <c r="D365" s="52"/>
      <c r="E365" s="52"/>
      <c r="F365" s="52"/>
    </row>
    <row r="366" spans="2:6" x14ac:dyDescent="0.3">
      <c r="B366" s="2"/>
      <c r="C366" s="2"/>
      <c r="D366" s="52"/>
      <c r="E366" s="52"/>
      <c r="F366" s="52"/>
    </row>
    <row r="367" spans="2:6" x14ac:dyDescent="0.3">
      <c r="B367" s="2"/>
      <c r="C367" s="2"/>
      <c r="D367" s="52"/>
      <c r="E367" s="52"/>
      <c r="F367" s="52"/>
    </row>
    <row r="368" spans="2:6" x14ac:dyDescent="0.3">
      <c r="B368" s="2"/>
      <c r="C368" s="2"/>
      <c r="D368" s="52"/>
      <c r="E368" s="52"/>
      <c r="F368" s="52"/>
    </row>
    <row r="369" spans="2:6" x14ac:dyDescent="0.3">
      <c r="B369" s="2"/>
      <c r="C369" s="2"/>
      <c r="D369" s="52"/>
      <c r="E369" s="52"/>
      <c r="F369" s="52"/>
    </row>
    <row r="370" spans="2:6" x14ac:dyDescent="0.3">
      <c r="B370" s="2"/>
      <c r="C370" s="2"/>
      <c r="D370" s="52"/>
      <c r="E370" s="52"/>
      <c r="F370" s="52"/>
    </row>
    <row r="371" spans="2:6" x14ac:dyDescent="0.3">
      <c r="B371" s="2"/>
      <c r="C371" s="2"/>
      <c r="D371" s="52"/>
      <c r="E371" s="52"/>
      <c r="F371" s="52"/>
    </row>
    <row r="372" spans="2:6" x14ac:dyDescent="0.3">
      <c r="B372" s="2"/>
      <c r="C372" s="2"/>
      <c r="D372" s="52"/>
      <c r="E372" s="52"/>
      <c r="F372" s="52"/>
    </row>
    <row r="373" spans="2:6" x14ac:dyDescent="0.3">
      <c r="B373" s="2"/>
      <c r="C373" s="2"/>
      <c r="D373" s="52"/>
      <c r="E373" s="52"/>
      <c r="F373" s="52"/>
    </row>
    <row r="374" spans="2:6" x14ac:dyDescent="0.3">
      <c r="B374" s="2"/>
      <c r="C374" s="2"/>
      <c r="D374" s="52"/>
      <c r="E374" s="52"/>
      <c r="F374" s="52"/>
    </row>
    <row r="375" spans="2:6" x14ac:dyDescent="0.3">
      <c r="B375" s="2"/>
      <c r="C375" s="2"/>
      <c r="D375" s="52"/>
      <c r="E375" s="52"/>
      <c r="F375" s="52"/>
    </row>
    <row r="376" spans="2:6" x14ac:dyDescent="0.3">
      <c r="B376" s="2"/>
      <c r="C376" s="2"/>
      <c r="D376" s="52"/>
      <c r="E376" s="52"/>
      <c r="F376" s="52"/>
    </row>
    <row r="377" spans="2:6" x14ac:dyDescent="0.3">
      <c r="B377" s="2"/>
      <c r="C377" s="2"/>
      <c r="D377" s="52"/>
      <c r="E377" s="52"/>
      <c r="F377" s="52"/>
    </row>
    <row r="378" spans="2:6" x14ac:dyDescent="0.3">
      <c r="B378" s="2"/>
      <c r="C378" s="2"/>
      <c r="D378" s="52"/>
      <c r="E378" s="52"/>
      <c r="F378" s="52"/>
    </row>
    <row r="379" spans="2:6" x14ac:dyDescent="0.3">
      <c r="B379" s="2"/>
      <c r="C379" s="2"/>
      <c r="D379" s="52"/>
      <c r="E379" s="52"/>
      <c r="F379" s="52"/>
    </row>
    <row r="380" spans="2:6" x14ac:dyDescent="0.3">
      <c r="B380" s="2"/>
      <c r="C380" s="2"/>
      <c r="D380" s="52"/>
      <c r="E380" s="52"/>
      <c r="F380" s="52"/>
    </row>
    <row r="381" spans="2:6" x14ac:dyDescent="0.3">
      <c r="B381" s="2"/>
      <c r="C381" s="2"/>
      <c r="D381" s="52"/>
      <c r="E381" s="52"/>
      <c r="F381" s="52"/>
    </row>
    <row r="382" spans="2:6" x14ac:dyDescent="0.3">
      <c r="B382" s="2"/>
      <c r="C382" s="2"/>
      <c r="D382" s="52"/>
      <c r="E382" s="52"/>
      <c r="F382" s="52"/>
    </row>
    <row r="383" spans="2:6" x14ac:dyDescent="0.3">
      <c r="B383" s="2"/>
      <c r="C383" s="2"/>
      <c r="D383" s="52"/>
      <c r="E383" s="52"/>
      <c r="F383" s="52"/>
    </row>
    <row r="384" spans="2:6" x14ac:dyDescent="0.3">
      <c r="B384" s="2"/>
      <c r="C384" s="2"/>
      <c r="D384" s="52"/>
      <c r="E384" s="52"/>
      <c r="F384" s="52"/>
    </row>
    <row r="385" spans="2:6" x14ac:dyDescent="0.3">
      <c r="B385" s="2"/>
      <c r="C385" s="2"/>
      <c r="D385" s="52"/>
      <c r="E385" s="52"/>
      <c r="F385" s="52"/>
    </row>
    <row r="386" spans="2:6" x14ac:dyDescent="0.3">
      <c r="B386" s="2"/>
      <c r="C386" s="2"/>
      <c r="D386" s="52"/>
      <c r="E386" s="52"/>
      <c r="F386" s="52"/>
    </row>
    <row r="387" spans="2:6" x14ac:dyDescent="0.3">
      <c r="B387" s="2"/>
      <c r="C387" s="2"/>
      <c r="D387" s="52"/>
      <c r="E387" s="52"/>
      <c r="F387" s="52"/>
    </row>
    <row r="388" spans="2:6" x14ac:dyDescent="0.3">
      <c r="B388" s="2"/>
      <c r="C388" s="2"/>
      <c r="D388" s="52"/>
      <c r="E388" s="52"/>
      <c r="F388" s="52"/>
    </row>
    <row r="389" spans="2:6" x14ac:dyDescent="0.3">
      <c r="B389" s="2"/>
      <c r="C389" s="2"/>
      <c r="D389" s="52"/>
      <c r="E389" s="52"/>
      <c r="F389" s="52"/>
    </row>
    <row r="390" spans="2:6" x14ac:dyDescent="0.3">
      <c r="B390" s="2"/>
      <c r="C390" s="2"/>
      <c r="D390" s="52"/>
      <c r="E390" s="52"/>
      <c r="F390" s="52"/>
    </row>
    <row r="391" spans="2:6" x14ac:dyDescent="0.3">
      <c r="B391" s="2"/>
      <c r="C391" s="2"/>
      <c r="D391" s="52"/>
      <c r="E391" s="52"/>
      <c r="F391" s="52"/>
    </row>
    <row r="392" spans="2:6" x14ac:dyDescent="0.3">
      <c r="B392" s="2"/>
      <c r="C392" s="2"/>
      <c r="D392" s="52"/>
      <c r="E392" s="52"/>
      <c r="F392" s="52"/>
    </row>
    <row r="393" spans="2:6" x14ac:dyDescent="0.3">
      <c r="B393" s="2"/>
      <c r="C393" s="2"/>
      <c r="D393" s="52"/>
      <c r="E393" s="52"/>
      <c r="F393" s="52"/>
    </row>
    <row r="394" spans="2:6" x14ac:dyDescent="0.3">
      <c r="B394" s="2"/>
      <c r="C394" s="2"/>
      <c r="D394" s="52"/>
      <c r="E394" s="52"/>
      <c r="F394" s="52"/>
    </row>
    <row r="395" spans="2:6" x14ac:dyDescent="0.3">
      <c r="B395" s="2"/>
      <c r="C395" s="2"/>
      <c r="D395" s="52"/>
      <c r="E395" s="52"/>
      <c r="F395" s="52"/>
    </row>
    <row r="396" spans="2:6" x14ac:dyDescent="0.3">
      <c r="B396" s="2"/>
      <c r="C396" s="2"/>
      <c r="D396" s="52"/>
      <c r="E396" s="52"/>
      <c r="F396" s="52"/>
    </row>
    <row r="397" spans="2:6" x14ac:dyDescent="0.3">
      <c r="B397" s="2"/>
      <c r="C397" s="2"/>
      <c r="D397" s="52"/>
      <c r="E397" s="52"/>
      <c r="F397" s="52"/>
    </row>
    <row r="398" spans="2:6" x14ac:dyDescent="0.3">
      <c r="B398" s="2"/>
      <c r="C398" s="2"/>
      <c r="D398" s="52"/>
      <c r="E398" s="52"/>
      <c r="F398" s="52"/>
    </row>
    <row r="399" spans="2:6" x14ac:dyDescent="0.3">
      <c r="B399" s="2"/>
      <c r="C399" s="2"/>
      <c r="D399" s="52"/>
      <c r="E399" s="52"/>
      <c r="F399" s="52"/>
    </row>
    <row r="400" spans="2:6" x14ac:dyDescent="0.3">
      <c r="B400" s="2"/>
      <c r="C400" s="2"/>
      <c r="D400" s="52"/>
      <c r="E400" s="52"/>
      <c r="F400" s="52"/>
    </row>
    <row r="401" spans="2:6" x14ac:dyDescent="0.3">
      <c r="B401" s="2"/>
      <c r="C401" s="2"/>
      <c r="D401" s="52"/>
      <c r="E401" s="52"/>
      <c r="F401" s="52"/>
    </row>
    <row r="402" spans="2:6" x14ac:dyDescent="0.3">
      <c r="B402" s="2"/>
      <c r="C402" s="2"/>
      <c r="D402" s="52"/>
      <c r="E402" s="52"/>
      <c r="F402" s="52"/>
    </row>
    <row r="403" spans="2:6" x14ac:dyDescent="0.3">
      <c r="B403" s="2"/>
      <c r="C403" s="2"/>
      <c r="D403" s="52"/>
      <c r="E403" s="52"/>
      <c r="F403" s="52"/>
    </row>
    <row r="404" spans="2:6" x14ac:dyDescent="0.3">
      <c r="B404" s="2"/>
      <c r="C404" s="2"/>
      <c r="D404" s="52"/>
      <c r="E404" s="52"/>
      <c r="F404" s="52"/>
    </row>
    <row r="405" spans="2:6" x14ac:dyDescent="0.3">
      <c r="B405" s="2"/>
      <c r="C405" s="2"/>
      <c r="D405" s="52"/>
      <c r="E405" s="52"/>
      <c r="F405" s="52"/>
    </row>
    <row r="406" spans="2:6" x14ac:dyDescent="0.3">
      <c r="B406" s="2"/>
      <c r="C406" s="2"/>
      <c r="D406" s="52"/>
      <c r="E406" s="52"/>
      <c r="F406" s="52"/>
    </row>
    <row r="407" spans="2:6" x14ac:dyDescent="0.3">
      <c r="B407" s="2"/>
      <c r="C407" s="2"/>
      <c r="D407" s="52"/>
      <c r="E407" s="52"/>
      <c r="F407" s="52"/>
    </row>
    <row r="408" spans="2:6" x14ac:dyDescent="0.3">
      <c r="B408" s="2"/>
      <c r="C408" s="2"/>
      <c r="D408" s="52"/>
      <c r="E408" s="52"/>
      <c r="F408" s="52"/>
    </row>
    <row r="409" spans="2:6" x14ac:dyDescent="0.3">
      <c r="B409" s="2"/>
      <c r="C409" s="2"/>
      <c r="D409" s="52"/>
      <c r="E409" s="52"/>
      <c r="F409" s="52"/>
    </row>
    <row r="410" spans="2:6" x14ac:dyDescent="0.3">
      <c r="B410" s="2"/>
      <c r="C410" s="2"/>
      <c r="D410" s="52"/>
      <c r="E410" s="52"/>
      <c r="F410" s="52"/>
    </row>
    <row r="411" spans="2:6" x14ac:dyDescent="0.3">
      <c r="B411" s="2"/>
      <c r="C411" s="2"/>
      <c r="D411" s="52"/>
      <c r="E411" s="52"/>
      <c r="F411" s="52"/>
    </row>
    <row r="412" spans="2:6" x14ac:dyDescent="0.3">
      <c r="B412" s="2"/>
      <c r="C412" s="2"/>
      <c r="D412" s="52"/>
      <c r="E412" s="52"/>
      <c r="F412" s="52"/>
    </row>
    <row r="413" spans="2:6" x14ac:dyDescent="0.3">
      <c r="B413" s="2"/>
      <c r="C413" s="2"/>
      <c r="D413" s="52"/>
      <c r="E413" s="52"/>
      <c r="F413" s="52"/>
    </row>
    <row r="414" spans="2:6" x14ac:dyDescent="0.3">
      <c r="B414" s="2"/>
      <c r="C414" s="2"/>
      <c r="D414" s="52"/>
      <c r="E414" s="52"/>
      <c r="F414" s="52"/>
    </row>
    <row r="415" spans="2:6" x14ac:dyDescent="0.3">
      <c r="B415" s="2"/>
      <c r="C415" s="2"/>
      <c r="D415" s="52"/>
      <c r="E415" s="52"/>
      <c r="F415" s="52"/>
    </row>
    <row r="416" spans="2:6" x14ac:dyDescent="0.3">
      <c r="B416" s="2"/>
      <c r="C416" s="2"/>
      <c r="D416" s="52"/>
      <c r="E416" s="52"/>
      <c r="F416" s="52"/>
    </row>
    <row r="417" spans="2:6" x14ac:dyDescent="0.3">
      <c r="B417" s="2"/>
      <c r="C417" s="2"/>
      <c r="D417" s="52"/>
      <c r="E417" s="52"/>
      <c r="F417" s="52"/>
    </row>
    <row r="418" spans="2:6" x14ac:dyDescent="0.3">
      <c r="B418" s="2"/>
      <c r="C418" s="2"/>
      <c r="D418" s="52"/>
      <c r="E418" s="52"/>
      <c r="F418" s="52"/>
    </row>
    <row r="419" spans="2:6" x14ac:dyDescent="0.3">
      <c r="B419" s="2"/>
      <c r="C419" s="2"/>
      <c r="D419" s="52"/>
      <c r="E419" s="52"/>
      <c r="F419" s="52"/>
    </row>
    <row r="420" spans="2:6" x14ac:dyDescent="0.3">
      <c r="B420" s="2"/>
      <c r="C420" s="2"/>
      <c r="D420" s="52"/>
      <c r="E420" s="52"/>
      <c r="F420" s="52"/>
    </row>
  </sheetData>
  <mergeCells count="1">
    <mergeCell ref="D1:F1"/>
  </mergeCells>
  <pageMargins left="0.31496062992125984" right="0.39370078740157483" top="0.31496062992125984" bottom="0.2755905511811023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2024-03-28T10:45:37Z</dcterms:modified>
</cp:coreProperties>
</file>